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0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katharineotolski/Downloads/"/>
    </mc:Choice>
  </mc:AlternateContent>
  <bookViews>
    <workbookView xWindow="0" yWindow="460" windowWidth="22440" windowHeight="14340" tabRatio="765" firstSheet="4" activeTab="4"/>
  </bookViews>
  <sheets>
    <sheet name="Master Grade Sheet" sheetId="1" r:id="rId1"/>
    <sheet name="Ariel" sheetId="3" r:id="rId2"/>
    <sheet name="Aurora" sheetId="4" r:id="rId3"/>
    <sheet name="Jasmine" sheetId="5" r:id="rId4"/>
    <sheet name="Belle" sheetId="6" r:id="rId5"/>
    <sheet name="Cinderella" sheetId="7" r:id="rId6"/>
    <sheet name="Meg" sheetId="8" r:id="rId7"/>
    <sheet name="Snow White" sheetId="9" r:id="rId8"/>
    <sheet name="Repunzel" sheetId="10" r:id="rId9"/>
    <sheet name="Mulan" sheetId="11" r:id="rId10"/>
    <sheet name="Student 10" sheetId="12" state="hidden" r:id="rId11"/>
    <sheet name="Pohahontas" sheetId="14" r:id="rId12"/>
    <sheet name="widgets" sheetId="2" r:id="rId13"/>
    <sheet name="Sheet9" sheetId="13" r:id="rId14"/>
  </sheets>
  <definedNames>
    <definedName name="GradingScale">'Master Grade Sheet'!$O$37:$P$48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3" l="1"/>
  <c r="B7" i="3"/>
  <c r="B7" i="5"/>
  <c r="C4" i="3"/>
  <c r="C7" i="3"/>
  <c r="C7" i="5"/>
  <c r="D4" i="3"/>
  <c r="D7" i="3"/>
  <c r="D7" i="5"/>
  <c r="E4" i="3"/>
  <c r="E7" i="3"/>
  <c r="E7" i="5"/>
  <c r="F4" i="3"/>
  <c r="F7" i="3"/>
  <c r="F7" i="5"/>
  <c r="G4" i="3"/>
  <c r="G7" i="3"/>
  <c r="G7" i="5"/>
  <c r="H4" i="3"/>
  <c r="H7" i="3"/>
  <c r="H7" i="5"/>
  <c r="I4" i="3"/>
  <c r="I7" i="3"/>
  <c r="I7" i="5"/>
  <c r="J4" i="3"/>
  <c r="J7" i="3"/>
  <c r="J7" i="5"/>
  <c r="K4" i="3"/>
  <c r="K7" i="3"/>
  <c r="K7" i="5"/>
  <c r="L4" i="3"/>
  <c r="L7" i="3"/>
  <c r="L7" i="5"/>
  <c r="A7" i="5"/>
  <c r="C32" i="1"/>
  <c r="C3" i="14"/>
  <c r="C4" i="14"/>
  <c r="C6" i="14"/>
  <c r="D32" i="1"/>
  <c r="D3" i="14"/>
  <c r="D4" i="14"/>
  <c r="D6" i="14"/>
  <c r="E32" i="1"/>
  <c r="E3" i="14"/>
  <c r="E4" i="14"/>
  <c r="E6" i="14"/>
  <c r="F32" i="1"/>
  <c r="F3" i="14"/>
  <c r="F4" i="14"/>
  <c r="F6" i="14"/>
  <c r="G32" i="1"/>
  <c r="G3" i="14"/>
  <c r="G4" i="14"/>
  <c r="G6" i="14"/>
  <c r="H32" i="1"/>
  <c r="H3" i="14"/>
  <c r="H4" i="14"/>
  <c r="H6" i="14"/>
  <c r="I32" i="1"/>
  <c r="I3" i="14"/>
  <c r="I4" i="14"/>
  <c r="I6" i="14"/>
  <c r="J32" i="1"/>
  <c r="J3" i="14"/>
  <c r="J4" i="14"/>
  <c r="J6" i="14"/>
  <c r="K32" i="1"/>
  <c r="K3" i="14"/>
  <c r="K4" i="14"/>
  <c r="K6" i="14"/>
  <c r="L32" i="1"/>
  <c r="L3" i="14"/>
  <c r="L4" i="14"/>
  <c r="L6" i="14"/>
  <c r="B32" i="1"/>
  <c r="B3" i="14"/>
  <c r="B4" i="14"/>
  <c r="B6" i="14"/>
  <c r="M22" i="1"/>
  <c r="M23" i="1"/>
  <c r="M24" i="1"/>
  <c r="M25" i="1"/>
  <c r="M26" i="1"/>
  <c r="M27" i="1"/>
  <c r="M28" i="1"/>
  <c r="M29" i="1"/>
  <c r="M30" i="1"/>
  <c r="M31" i="1"/>
  <c r="M32" i="1"/>
  <c r="M3" i="14"/>
  <c r="A3" i="14"/>
  <c r="C3" i="11"/>
  <c r="C4" i="11"/>
  <c r="C6" i="11"/>
  <c r="D3" i="11"/>
  <c r="D4" i="11"/>
  <c r="D6" i="11"/>
  <c r="E3" i="11"/>
  <c r="E4" i="11"/>
  <c r="E6" i="11"/>
  <c r="F3" i="11"/>
  <c r="F4" i="11"/>
  <c r="F6" i="11"/>
  <c r="G3" i="11"/>
  <c r="G4" i="11"/>
  <c r="G6" i="11"/>
  <c r="H3" i="11"/>
  <c r="H4" i="11"/>
  <c r="H6" i="11"/>
  <c r="I3" i="11"/>
  <c r="I4" i="11"/>
  <c r="I6" i="11"/>
  <c r="J3" i="11"/>
  <c r="J4" i="11"/>
  <c r="J6" i="11"/>
  <c r="K3" i="11"/>
  <c r="K4" i="11"/>
  <c r="K6" i="11"/>
  <c r="L3" i="11"/>
  <c r="L4" i="11"/>
  <c r="L6" i="11"/>
  <c r="B3" i="11"/>
  <c r="B4" i="11"/>
  <c r="B6" i="11"/>
  <c r="M3" i="11"/>
  <c r="A3" i="11"/>
  <c r="C3" i="10"/>
  <c r="C4" i="10"/>
  <c r="C6" i="10"/>
  <c r="D3" i="10"/>
  <c r="D4" i="10"/>
  <c r="D6" i="10"/>
  <c r="E3" i="10"/>
  <c r="E4" i="10"/>
  <c r="E6" i="10"/>
  <c r="F3" i="10"/>
  <c r="F4" i="10"/>
  <c r="F6" i="10"/>
  <c r="G3" i="10"/>
  <c r="G4" i="10"/>
  <c r="G6" i="10"/>
  <c r="H3" i="10"/>
  <c r="H4" i="10"/>
  <c r="H6" i="10"/>
  <c r="I3" i="10"/>
  <c r="I4" i="10"/>
  <c r="I6" i="10"/>
  <c r="J3" i="10"/>
  <c r="J4" i="10"/>
  <c r="J6" i="10"/>
  <c r="K3" i="10"/>
  <c r="K4" i="10"/>
  <c r="K6" i="10"/>
  <c r="L3" i="10"/>
  <c r="L4" i="10"/>
  <c r="L6" i="10"/>
  <c r="B3" i="10"/>
  <c r="B4" i="10"/>
  <c r="B6" i="10"/>
  <c r="M3" i="10"/>
  <c r="A3" i="10"/>
  <c r="C3" i="9"/>
  <c r="C4" i="9"/>
  <c r="C6" i="9"/>
  <c r="D3" i="9"/>
  <c r="D4" i="9"/>
  <c r="D6" i="9"/>
  <c r="E3" i="9"/>
  <c r="E4" i="9"/>
  <c r="E6" i="9"/>
  <c r="F3" i="9"/>
  <c r="F4" i="9"/>
  <c r="F6" i="9"/>
  <c r="G3" i="9"/>
  <c r="G4" i="9"/>
  <c r="G6" i="9"/>
  <c r="H3" i="9"/>
  <c r="H4" i="9"/>
  <c r="H6" i="9"/>
  <c r="I3" i="9"/>
  <c r="I4" i="9"/>
  <c r="I6" i="9"/>
  <c r="J3" i="9"/>
  <c r="J4" i="9"/>
  <c r="J6" i="9"/>
  <c r="K3" i="9"/>
  <c r="K4" i="9"/>
  <c r="K6" i="9"/>
  <c r="L3" i="9"/>
  <c r="L4" i="9"/>
  <c r="L6" i="9"/>
  <c r="B3" i="9"/>
  <c r="B4" i="9"/>
  <c r="B6" i="9"/>
  <c r="M3" i="9"/>
  <c r="A3" i="9"/>
  <c r="C3" i="8"/>
  <c r="C4" i="8"/>
  <c r="C6" i="8"/>
  <c r="D3" i="8"/>
  <c r="D4" i="8"/>
  <c r="D6" i="8"/>
  <c r="E3" i="8"/>
  <c r="E4" i="8"/>
  <c r="E6" i="8"/>
  <c r="F3" i="8"/>
  <c r="F4" i="8"/>
  <c r="F6" i="8"/>
  <c r="G3" i="8"/>
  <c r="G4" i="8"/>
  <c r="G6" i="8"/>
  <c r="H3" i="8"/>
  <c r="H4" i="8"/>
  <c r="H6" i="8"/>
  <c r="I3" i="8"/>
  <c r="I4" i="8"/>
  <c r="I6" i="8"/>
  <c r="J3" i="8"/>
  <c r="J4" i="8"/>
  <c r="J6" i="8"/>
  <c r="K3" i="8"/>
  <c r="K4" i="8"/>
  <c r="K6" i="8"/>
  <c r="L3" i="8"/>
  <c r="L4" i="8"/>
  <c r="L6" i="8"/>
  <c r="B3" i="8"/>
  <c r="B4" i="8"/>
  <c r="B6" i="8"/>
  <c r="M3" i="8"/>
  <c r="A3" i="8"/>
  <c r="C3" i="7"/>
  <c r="C4" i="7"/>
  <c r="C6" i="7"/>
  <c r="D3" i="7"/>
  <c r="D4" i="7"/>
  <c r="D6" i="7"/>
  <c r="E3" i="7"/>
  <c r="E4" i="7"/>
  <c r="E6" i="7"/>
  <c r="F3" i="7"/>
  <c r="F4" i="7"/>
  <c r="F6" i="7"/>
  <c r="G3" i="7"/>
  <c r="G4" i="7"/>
  <c r="G6" i="7"/>
  <c r="H3" i="7"/>
  <c r="H4" i="7"/>
  <c r="H6" i="7"/>
  <c r="I3" i="7"/>
  <c r="I4" i="7"/>
  <c r="I6" i="7"/>
  <c r="J3" i="7"/>
  <c r="J4" i="7"/>
  <c r="J6" i="7"/>
  <c r="K3" i="7"/>
  <c r="K4" i="7"/>
  <c r="K6" i="7"/>
  <c r="L3" i="7"/>
  <c r="L4" i="7"/>
  <c r="L6" i="7"/>
  <c r="B3" i="7"/>
  <c r="B4" i="7"/>
  <c r="B6" i="7"/>
  <c r="M3" i="7"/>
  <c r="A3" i="7"/>
  <c r="E3" i="6"/>
  <c r="E4" i="6"/>
  <c r="E6" i="6"/>
  <c r="F3" i="6"/>
  <c r="F4" i="6"/>
  <c r="F6" i="6"/>
  <c r="G3" i="6"/>
  <c r="G4" i="6"/>
  <c r="G6" i="6"/>
  <c r="H3" i="6"/>
  <c r="H4" i="6"/>
  <c r="H6" i="6"/>
  <c r="I3" i="6"/>
  <c r="I4" i="6"/>
  <c r="I6" i="6"/>
  <c r="J3" i="6"/>
  <c r="J4" i="6"/>
  <c r="J6" i="6"/>
  <c r="K3" i="6"/>
  <c r="K4" i="6"/>
  <c r="K6" i="6"/>
  <c r="L3" i="6"/>
  <c r="L4" i="6"/>
  <c r="L6" i="6"/>
  <c r="C3" i="6"/>
  <c r="C4" i="6"/>
  <c r="C6" i="6"/>
  <c r="D3" i="6"/>
  <c r="D4" i="6"/>
  <c r="D6" i="6"/>
  <c r="B3" i="6"/>
  <c r="B4" i="6"/>
  <c r="B6" i="6"/>
  <c r="M3" i="6"/>
  <c r="A3" i="6"/>
  <c r="C3" i="5"/>
  <c r="C4" i="5"/>
  <c r="C6" i="5"/>
  <c r="D3" i="5"/>
  <c r="D4" i="5"/>
  <c r="D6" i="5"/>
  <c r="E3" i="5"/>
  <c r="E4" i="5"/>
  <c r="E6" i="5"/>
  <c r="F3" i="5"/>
  <c r="F4" i="5"/>
  <c r="F6" i="5"/>
  <c r="G3" i="5"/>
  <c r="G4" i="5"/>
  <c r="G6" i="5"/>
  <c r="H3" i="5"/>
  <c r="H4" i="5"/>
  <c r="H6" i="5"/>
  <c r="I3" i="5"/>
  <c r="I4" i="5"/>
  <c r="I6" i="5"/>
  <c r="J3" i="5"/>
  <c r="J4" i="5"/>
  <c r="J6" i="5"/>
  <c r="K3" i="5"/>
  <c r="K4" i="5"/>
  <c r="K6" i="5"/>
  <c r="L3" i="5"/>
  <c r="L4" i="5"/>
  <c r="L6" i="5"/>
  <c r="B3" i="5"/>
  <c r="B4" i="5"/>
  <c r="B6" i="5"/>
  <c r="M3" i="5"/>
  <c r="A3" i="5"/>
  <c r="A6" i="5"/>
  <c r="C2" i="14"/>
  <c r="C5" i="14"/>
  <c r="D2" i="14"/>
  <c r="D5" i="14"/>
  <c r="E2" i="14"/>
  <c r="E5" i="14"/>
  <c r="F2" i="14"/>
  <c r="F5" i="14"/>
  <c r="G2" i="14"/>
  <c r="G5" i="14"/>
  <c r="H2" i="14"/>
  <c r="H5" i="14"/>
  <c r="I2" i="14"/>
  <c r="I5" i="14"/>
  <c r="J2" i="14"/>
  <c r="J5" i="14"/>
  <c r="K2" i="14"/>
  <c r="K5" i="14"/>
  <c r="L2" i="14"/>
  <c r="L5" i="14"/>
  <c r="B2" i="14"/>
  <c r="B5" i="14"/>
  <c r="C2" i="11"/>
  <c r="C5" i="11"/>
  <c r="D2" i="11"/>
  <c r="D5" i="11"/>
  <c r="E2" i="11"/>
  <c r="E5" i="11"/>
  <c r="F2" i="11"/>
  <c r="F5" i="11"/>
  <c r="G2" i="11"/>
  <c r="G5" i="11"/>
  <c r="H2" i="11"/>
  <c r="H5" i="11"/>
  <c r="I2" i="11"/>
  <c r="I5" i="11"/>
  <c r="J2" i="11"/>
  <c r="J5" i="11"/>
  <c r="K2" i="11"/>
  <c r="K5" i="11"/>
  <c r="L2" i="11"/>
  <c r="L5" i="11"/>
  <c r="B2" i="11"/>
  <c r="B5" i="11"/>
  <c r="C2" i="10"/>
  <c r="C5" i="10"/>
  <c r="D2" i="10"/>
  <c r="D5" i="10"/>
  <c r="E2" i="10"/>
  <c r="E5" i="10"/>
  <c r="F2" i="10"/>
  <c r="F5" i="10"/>
  <c r="G2" i="10"/>
  <c r="G5" i="10"/>
  <c r="H2" i="10"/>
  <c r="H5" i="10"/>
  <c r="I2" i="10"/>
  <c r="I5" i="10"/>
  <c r="J2" i="10"/>
  <c r="J5" i="10"/>
  <c r="K2" i="10"/>
  <c r="K5" i="10"/>
  <c r="L2" i="10"/>
  <c r="L5" i="10"/>
  <c r="B2" i="10"/>
  <c r="B5" i="10"/>
  <c r="C2" i="9"/>
  <c r="C5" i="9"/>
  <c r="D2" i="9"/>
  <c r="D5" i="9"/>
  <c r="E2" i="9"/>
  <c r="E5" i="9"/>
  <c r="F2" i="9"/>
  <c r="F5" i="9"/>
  <c r="G2" i="9"/>
  <c r="G5" i="9"/>
  <c r="H2" i="9"/>
  <c r="H5" i="9"/>
  <c r="I2" i="9"/>
  <c r="I5" i="9"/>
  <c r="J2" i="9"/>
  <c r="J5" i="9"/>
  <c r="K2" i="9"/>
  <c r="K5" i="9"/>
  <c r="L2" i="9"/>
  <c r="L5" i="9"/>
  <c r="B2" i="9"/>
  <c r="B5" i="9"/>
  <c r="C2" i="8"/>
  <c r="C5" i="8"/>
  <c r="D2" i="8"/>
  <c r="D5" i="8"/>
  <c r="E2" i="8"/>
  <c r="E5" i="8"/>
  <c r="F2" i="8"/>
  <c r="F5" i="8"/>
  <c r="G2" i="8"/>
  <c r="G5" i="8"/>
  <c r="H2" i="8"/>
  <c r="H5" i="8"/>
  <c r="I2" i="8"/>
  <c r="I5" i="8"/>
  <c r="J2" i="8"/>
  <c r="J5" i="8"/>
  <c r="K2" i="8"/>
  <c r="K5" i="8"/>
  <c r="L2" i="8"/>
  <c r="L5" i="8"/>
  <c r="B2" i="8"/>
  <c r="B5" i="8"/>
  <c r="M4" i="8"/>
  <c r="C2" i="7"/>
  <c r="C5" i="7"/>
  <c r="D2" i="7"/>
  <c r="D5" i="7"/>
  <c r="E2" i="7"/>
  <c r="E5" i="7"/>
  <c r="F2" i="7"/>
  <c r="F5" i="7"/>
  <c r="G2" i="7"/>
  <c r="G5" i="7"/>
  <c r="H2" i="7"/>
  <c r="H5" i="7"/>
  <c r="I2" i="7"/>
  <c r="I5" i="7"/>
  <c r="J2" i="7"/>
  <c r="J5" i="7"/>
  <c r="K2" i="7"/>
  <c r="K5" i="7"/>
  <c r="L2" i="7"/>
  <c r="L5" i="7"/>
  <c r="B2" i="7"/>
  <c r="B5" i="7"/>
  <c r="J2" i="6"/>
  <c r="J5" i="6"/>
  <c r="K2" i="6"/>
  <c r="K5" i="6"/>
  <c r="L2" i="6"/>
  <c r="L5" i="6"/>
  <c r="D2" i="6"/>
  <c r="D5" i="6"/>
  <c r="E2" i="6"/>
  <c r="E5" i="6"/>
  <c r="F2" i="6"/>
  <c r="F5" i="6"/>
  <c r="G2" i="6"/>
  <c r="G5" i="6"/>
  <c r="H2" i="6"/>
  <c r="H5" i="6"/>
  <c r="I2" i="6"/>
  <c r="I5" i="6"/>
  <c r="C2" i="6"/>
  <c r="C5" i="6"/>
  <c r="B2" i="6"/>
  <c r="B5" i="6"/>
  <c r="M4" i="14"/>
  <c r="M4" i="11"/>
  <c r="M4" i="10"/>
  <c r="M4" i="9"/>
  <c r="A4" i="14"/>
  <c r="A4" i="11"/>
  <c r="A4" i="10"/>
  <c r="A4" i="9"/>
  <c r="A6" i="9"/>
  <c r="A4" i="8"/>
  <c r="M4" i="7"/>
  <c r="A4" i="7"/>
  <c r="A4" i="6"/>
  <c r="L2" i="5"/>
  <c r="L5" i="5"/>
  <c r="K2" i="5"/>
  <c r="K5" i="5"/>
  <c r="M4" i="5"/>
  <c r="J2" i="5"/>
  <c r="J5" i="5"/>
  <c r="I2" i="5"/>
  <c r="I5" i="5"/>
  <c r="H2" i="5"/>
  <c r="H5" i="5"/>
  <c r="G2" i="5"/>
  <c r="G5" i="5"/>
  <c r="F2" i="5"/>
  <c r="F5" i="5"/>
  <c r="E2" i="5"/>
  <c r="E5" i="5"/>
  <c r="D2" i="5"/>
  <c r="D5" i="5"/>
  <c r="C2" i="5"/>
  <c r="C5" i="5"/>
  <c r="B2" i="5"/>
  <c r="B5" i="5"/>
  <c r="A4" i="5"/>
  <c r="B7" i="6"/>
  <c r="C7" i="6"/>
  <c r="D7" i="6"/>
  <c r="E7" i="6"/>
  <c r="F7" i="6"/>
  <c r="G7" i="6"/>
  <c r="H7" i="6"/>
  <c r="I7" i="6"/>
  <c r="J7" i="6"/>
  <c r="K7" i="6"/>
  <c r="L7" i="6"/>
  <c r="A7" i="6"/>
  <c r="A6" i="6"/>
  <c r="M2" i="14"/>
  <c r="N31" i="1"/>
  <c r="N2" i="14"/>
  <c r="O31" i="1"/>
  <c r="O2" i="14"/>
  <c r="P31" i="1"/>
  <c r="P2" i="14"/>
  <c r="B7" i="14"/>
  <c r="C7" i="14"/>
  <c r="D7" i="14"/>
  <c r="E7" i="14"/>
  <c r="F7" i="14"/>
  <c r="G7" i="14"/>
  <c r="H7" i="14"/>
  <c r="I7" i="14"/>
  <c r="J7" i="14"/>
  <c r="K7" i="14"/>
  <c r="L7" i="14"/>
  <c r="M2" i="11"/>
  <c r="N30" i="1"/>
  <c r="N2" i="11"/>
  <c r="O30" i="1"/>
  <c r="O2" i="11"/>
  <c r="P30" i="1"/>
  <c r="P2" i="11"/>
  <c r="B7" i="11"/>
  <c r="C7" i="11"/>
  <c r="D7" i="11"/>
  <c r="E7" i="11"/>
  <c r="F7" i="11"/>
  <c r="G7" i="11"/>
  <c r="H7" i="11"/>
  <c r="I7" i="11"/>
  <c r="J7" i="11"/>
  <c r="K7" i="11"/>
  <c r="L7" i="11"/>
  <c r="M2" i="10"/>
  <c r="N29" i="1"/>
  <c r="N2" i="10"/>
  <c r="O29" i="1"/>
  <c r="O2" i="10"/>
  <c r="P29" i="1"/>
  <c r="P2" i="10"/>
  <c r="B7" i="10"/>
  <c r="C7" i="10"/>
  <c r="D7" i="10"/>
  <c r="E7" i="10"/>
  <c r="F7" i="10"/>
  <c r="G7" i="10"/>
  <c r="H7" i="10"/>
  <c r="I7" i="10"/>
  <c r="J7" i="10"/>
  <c r="K7" i="10"/>
  <c r="L7" i="10"/>
  <c r="B7" i="9"/>
  <c r="C7" i="9"/>
  <c r="D7" i="9"/>
  <c r="E7" i="9"/>
  <c r="F7" i="9"/>
  <c r="G7" i="9"/>
  <c r="H7" i="9"/>
  <c r="I7" i="9"/>
  <c r="J7" i="9"/>
  <c r="K7" i="9"/>
  <c r="L7" i="9"/>
  <c r="M2" i="9"/>
  <c r="N28" i="1"/>
  <c r="N2" i="9"/>
  <c r="O28" i="1"/>
  <c r="O2" i="9"/>
  <c r="P28" i="1"/>
  <c r="P2" i="9"/>
  <c r="A2" i="14"/>
  <c r="A2" i="11"/>
  <c r="A2" i="10"/>
  <c r="A2" i="9"/>
  <c r="B7" i="8"/>
  <c r="C7" i="8"/>
  <c r="D7" i="8"/>
  <c r="E7" i="8"/>
  <c r="F7" i="8"/>
  <c r="G7" i="8"/>
  <c r="H7" i="8"/>
  <c r="I7" i="8"/>
  <c r="J7" i="8"/>
  <c r="K7" i="8"/>
  <c r="L7" i="8"/>
  <c r="M2" i="8"/>
  <c r="N27" i="1"/>
  <c r="N2" i="8"/>
  <c r="O27" i="1"/>
  <c r="O2" i="8"/>
  <c r="P27" i="1"/>
  <c r="P2" i="8"/>
  <c r="A2" i="8"/>
  <c r="B7" i="7"/>
  <c r="C7" i="7"/>
  <c r="D7" i="7"/>
  <c r="E7" i="7"/>
  <c r="F7" i="7"/>
  <c r="G7" i="7"/>
  <c r="H7" i="7"/>
  <c r="I7" i="7"/>
  <c r="J7" i="7"/>
  <c r="K7" i="7"/>
  <c r="L7" i="7"/>
  <c r="M2" i="7"/>
  <c r="N26" i="1"/>
  <c r="N2" i="7"/>
  <c r="O26" i="1"/>
  <c r="O2" i="7"/>
  <c r="P26" i="1"/>
  <c r="P2" i="7"/>
  <c r="B1" i="7"/>
  <c r="C1" i="7"/>
  <c r="D1" i="7"/>
  <c r="E1" i="7"/>
  <c r="F1" i="7"/>
  <c r="G1" i="7"/>
  <c r="H1" i="7"/>
  <c r="I1" i="7"/>
  <c r="J1" i="7"/>
  <c r="K1" i="7"/>
  <c r="L1" i="7"/>
  <c r="M1" i="7"/>
  <c r="N1" i="7"/>
  <c r="O1" i="7"/>
  <c r="P1" i="7"/>
  <c r="A7" i="14"/>
  <c r="A6" i="14"/>
  <c r="A7" i="11"/>
  <c r="A6" i="11"/>
  <c r="A7" i="10"/>
  <c r="A6" i="10"/>
  <c r="A7" i="9"/>
  <c r="A7" i="8"/>
  <c r="A6" i="8"/>
  <c r="B1" i="14"/>
  <c r="C1" i="14"/>
  <c r="D1" i="14"/>
  <c r="E1" i="14"/>
  <c r="F1" i="14"/>
  <c r="G1" i="14"/>
  <c r="H1" i="14"/>
  <c r="I1" i="14"/>
  <c r="J1" i="14"/>
  <c r="K1" i="14"/>
  <c r="L1" i="14"/>
  <c r="M1" i="14"/>
  <c r="N1" i="14"/>
  <c r="O1" i="14"/>
  <c r="P1" i="14"/>
  <c r="B1" i="11"/>
  <c r="C1" i="11"/>
  <c r="D1" i="11"/>
  <c r="E1" i="11"/>
  <c r="F1" i="11"/>
  <c r="G1" i="11"/>
  <c r="H1" i="11"/>
  <c r="I1" i="11"/>
  <c r="J1" i="11"/>
  <c r="K1" i="11"/>
  <c r="L1" i="11"/>
  <c r="M1" i="11"/>
  <c r="N1" i="11"/>
  <c r="O1" i="11"/>
  <c r="P1" i="11"/>
  <c r="P1" i="10"/>
  <c r="B1" i="10"/>
  <c r="C1" i="10"/>
  <c r="D1" i="10"/>
  <c r="E1" i="10"/>
  <c r="F1" i="10"/>
  <c r="G1" i="10"/>
  <c r="H1" i="10"/>
  <c r="I1" i="10"/>
  <c r="J1" i="10"/>
  <c r="K1" i="10"/>
  <c r="L1" i="10"/>
  <c r="M1" i="10"/>
  <c r="N1" i="10"/>
  <c r="O1" i="10"/>
  <c r="P1" i="9"/>
  <c r="B1" i="9"/>
  <c r="C1" i="9"/>
  <c r="D1" i="9"/>
  <c r="E1" i="9"/>
  <c r="F1" i="9"/>
  <c r="G1" i="9"/>
  <c r="H1" i="9"/>
  <c r="I1" i="9"/>
  <c r="J1" i="9"/>
  <c r="K1" i="9"/>
  <c r="L1" i="9"/>
  <c r="M1" i="9"/>
  <c r="N1" i="9"/>
  <c r="O1" i="9"/>
  <c r="P1" i="8"/>
  <c r="O1" i="8"/>
  <c r="B1" i="8"/>
  <c r="C1" i="8"/>
  <c r="D1" i="8"/>
  <c r="E1" i="8"/>
  <c r="F1" i="8"/>
  <c r="G1" i="8"/>
  <c r="H1" i="8"/>
  <c r="I1" i="8"/>
  <c r="J1" i="8"/>
  <c r="K1" i="8"/>
  <c r="L1" i="8"/>
  <c r="M1" i="8"/>
  <c r="N1" i="8"/>
  <c r="A1" i="14"/>
  <c r="A1" i="11"/>
  <c r="A1" i="10"/>
  <c r="A1" i="9"/>
  <c r="A1" i="8"/>
  <c r="A7" i="7"/>
  <c r="A6" i="7"/>
  <c r="A2" i="7"/>
  <c r="A1" i="7"/>
  <c r="N25" i="1"/>
  <c r="P25" i="1"/>
  <c r="P2" i="6"/>
  <c r="O25" i="1"/>
  <c r="O2" i="6"/>
  <c r="N2" i="6"/>
  <c r="M2" i="6"/>
  <c r="P1" i="6"/>
  <c r="N1" i="6"/>
  <c r="O1" i="6"/>
  <c r="K1" i="6"/>
  <c r="L1" i="6"/>
  <c r="M1" i="6"/>
  <c r="B1" i="6"/>
  <c r="C1" i="6"/>
  <c r="D1" i="6"/>
  <c r="E1" i="6"/>
  <c r="F1" i="6"/>
  <c r="G1" i="6"/>
  <c r="H1" i="6"/>
  <c r="I1" i="6"/>
  <c r="J1" i="6"/>
  <c r="A2" i="6"/>
  <c r="A1" i="6"/>
  <c r="B1" i="5"/>
  <c r="C1" i="5"/>
  <c r="D1" i="5"/>
  <c r="E1" i="5"/>
  <c r="F1" i="5"/>
  <c r="G1" i="5"/>
  <c r="H1" i="5"/>
  <c r="I1" i="5"/>
  <c r="J1" i="5"/>
  <c r="K1" i="5"/>
  <c r="L1" i="5"/>
  <c r="M1" i="5"/>
  <c r="N1" i="5"/>
  <c r="O1" i="5"/>
  <c r="N24" i="1"/>
  <c r="N2" i="5"/>
  <c r="O24" i="1"/>
  <c r="O2" i="5"/>
  <c r="P24" i="1"/>
  <c r="P2" i="5"/>
  <c r="M2" i="5"/>
  <c r="A1" i="5"/>
  <c r="A2" i="5"/>
  <c r="A5" i="4"/>
  <c r="D5" i="4"/>
  <c r="E5" i="4"/>
  <c r="F5" i="4"/>
  <c r="G5" i="4"/>
  <c r="H5" i="4"/>
  <c r="I5" i="4"/>
  <c r="J5" i="4"/>
  <c r="K5" i="4"/>
  <c r="L5" i="4"/>
  <c r="B5" i="4"/>
  <c r="C5" i="4"/>
  <c r="C8" i="4"/>
  <c r="D8" i="4"/>
  <c r="E8" i="4"/>
  <c r="F8" i="4"/>
  <c r="G8" i="4"/>
  <c r="H8" i="4"/>
  <c r="I8" i="4"/>
  <c r="J8" i="4"/>
  <c r="K8" i="4"/>
  <c r="L8" i="4"/>
  <c r="B8" i="4"/>
  <c r="A8" i="4"/>
  <c r="C3" i="4"/>
  <c r="C4" i="4"/>
  <c r="C7" i="4"/>
  <c r="D3" i="4"/>
  <c r="D4" i="4"/>
  <c r="D7" i="4"/>
  <c r="E3" i="4"/>
  <c r="E4" i="4"/>
  <c r="E7" i="4"/>
  <c r="F3" i="4"/>
  <c r="F4" i="4"/>
  <c r="F7" i="4"/>
  <c r="G3" i="4"/>
  <c r="G4" i="4"/>
  <c r="G7" i="4"/>
  <c r="H3" i="4"/>
  <c r="H4" i="4"/>
  <c r="H7" i="4"/>
  <c r="I3" i="4"/>
  <c r="I4" i="4"/>
  <c r="I7" i="4"/>
  <c r="J3" i="4"/>
  <c r="J4" i="4"/>
  <c r="J7" i="4"/>
  <c r="K3" i="4"/>
  <c r="K4" i="4"/>
  <c r="K7" i="4"/>
  <c r="L3" i="4"/>
  <c r="L4" i="4"/>
  <c r="L7" i="4"/>
  <c r="B3" i="4"/>
  <c r="B4" i="4"/>
  <c r="B7" i="4"/>
  <c r="D2" i="4"/>
  <c r="D6" i="4"/>
  <c r="E2" i="4"/>
  <c r="E6" i="4"/>
  <c r="F2" i="4"/>
  <c r="F6" i="4"/>
  <c r="G2" i="4"/>
  <c r="G6" i="4"/>
  <c r="H2" i="4"/>
  <c r="H6" i="4"/>
  <c r="I2" i="4"/>
  <c r="I6" i="4"/>
  <c r="J2" i="4"/>
  <c r="J6" i="4"/>
  <c r="K2" i="4"/>
  <c r="K6" i="4"/>
  <c r="L2" i="4"/>
  <c r="L6" i="4"/>
  <c r="C2" i="4"/>
  <c r="C6" i="4"/>
  <c r="B2" i="4"/>
  <c r="B6" i="4"/>
  <c r="B2" i="3"/>
  <c r="B5" i="3"/>
  <c r="C2" i="3"/>
  <c r="C5" i="3"/>
  <c r="D2" i="3"/>
  <c r="D5" i="3"/>
  <c r="E2" i="3"/>
  <c r="E5" i="3"/>
  <c r="F2" i="3"/>
  <c r="F5" i="3"/>
  <c r="G2" i="3"/>
  <c r="G5" i="3"/>
  <c r="H2" i="3"/>
  <c r="H5" i="3"/>
  <c r="I2" i="3"/>
  <c r="I5" i="3"/>
  <c r="J2" i="3"/>
  <c r="J5" i="3"/>
  <c r="K2" i="3"/>
  <c r="K5" i="3"/>
  <c r="L2" i="3"/>
  <c r="L5" i="3"/>
  <c r="N22" i="1"/>
  <c r="P22" i="1"/>
  <c r="B54" i="1"/>
  <c r="B52" i="1"/>
  <c r="C52" i="1"/>
  <c r="D52" i="1"/>
  <c r="E52" i="1"/>
  <c r="F52" i="1"/>
  <c r="G52" i="1"/>
  <c r="H52" i="1"/>
  <c r="I52" i="1"/>
  <c r="J52" i="1"/>
  <c r="K52" i="1"/>
  <c r="L52" i="1"/>
  <c r="A52" i="1"/>
  <c r="D1" i="3"/>
  <c r="E1" i="3"/>
  <c r="F1" i="3"/>
  <c r="G1" i="3"/>
  <c r="H1" i="3"/>
  <c r="I1" i="3"/>
  <c r="J1" i="3"/>
  <c r="K1" i="3"/>
  <c r="L1" i="3"/>
  <c r="B1" i="3"/>
  <c r="C1" i="3"/>
  <c r="A1" i="3"/>
  <c r="C3" i="3"/>
  <c r="C6" i="3"/>
  <c r="D3" i="3"/>
  <c r="D6" i="3"/>
  <c r="E3" i="3"/>
  <c r="E6" i="3"/>
  <c r="F3" i="3"/>
  <c r="F6" i="3"/>
  <c r="G3" i="3"/>
  <c r="G6" i="3"/>
  <c r="H3" i="3"/>
  <c r="H6" i="3"/>
  <c r="I3" i="3"/>
  <c r="I6" i="3"/>
  <c r="J3" i="3"/>
  <c r="J6" i="3"/>
  <c r="K3" i="3"/>
  <c r="K6" i="3"/>
  <c r="L3" i="3"/>
  <c r="L6" i="3"/>
  <c r="B3" i="3"/>
  <c r="B6" i="3"/>
  <c r="M4" i="3"/>
  <c r="A4" i="3"/>
  <c r="M3" i="3"/>
  <c r="A3" i="3"/>
  <c r="A3" i="4"/>
  <c r="M4" i="4"/>
  <c r="A4" i="4"/>
  <c r="M3" i="4"/>
  <c r="M2" i="4"/>
  <c r="N2" i="4"/>
  <c r="O22" i="1"/>
  <c r="O2" i="4"/>
  <c r="P2" i="4"/>
  <c r="A2" i="4"/>
  <c r="O1" i="4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  <c r="M1" i="3"/>
  <c r="N1" i="3"/>
  <c r="O1" i="3"/>
  <c r="P2" i="3"/>
  <c r="O2" i="3"/>
  <c r="M2" i="3"/>
  <c r="N2" i="3"/>
  <c r="A2" i="3"/>
  <c r="N23" i="1"/>
  <c r="P23" i="1"/>
  <c r="O23" i="1"/>
  <c r="A39" i="1"/>
  <c r="G3" i="1"/>
  <c r="G13" i="1"/>
  <c r="H3" i="1"/>
  <c r="G4" i="1"/>
  <c r="H4" i="1"/>
  <c r="G5" i="1"/>
  <c r="H5" i="1"/>
  <c r="G6" i="1"/>
  <c r="H6" i="1"/>
  <c r="G7" i="1"/>
  <c r="H7" i="1"/>
  <c r="G8" i="1"/>
  <c r="H8" i="1"/>
  <c r="G9" i="1"/>
  <c r="H9" i="1"/>
  <c r="G10" i="1"/>
  <c r="H10" i="1"/>
  <c r="G11" i="1"/>
  <c r="H11" i="1"/>
  <c r="G2" i="1"/>
  <c r="H2" i="1"/>
  <c r="C12" i="1"/>
  <c r="F12" i="1"/>
  <c r="E12" i="1"/>
  <c r="D12" i="1"/>
  <c r="B12" i="1"/>
</calcChain>
</file>

<file path=xl/sharedStrings.xml><?xml version="1.0" encoding="utf-8"?>
<sst xmlns="http://schemas.openxmlformats.org/spreadsheetml/2006/main" count="91" uniqueCount="52">
  <si>
    <t xml:space="preserve">Names </t>
  </si>
  <si>
    <t>Aurora</t>
  </si>
  <si>
    <t>Belle</t>
  </si>
  <si>
    <t xml:space="preserve">Cinderella </t>
  </si>
  <si>
    <t xml:space="preserve">Meg </t>
  </si>
  <si>
    <t xml:space="preserve">One Child Project </t>
  </si>
  <si>
    <t xml:space="preserve">Website Presentation </t>
  </si>
  <si>
    <t xml:space="preserve">Test 1 </t>
  </si>
  <si>
    <t xml:space="preserve">Service learning </t>
  </si>
  <si>
    <t xml:space="preserve">Ariel </t>
  </si>
  <si>
    <t>Jasmine</t>
  </si>
  <si>
    <t>Snow White</t>
  </si>
  <si>
    <t xml:space="preserve">Mulan </t>
  </si>
  <si>
    <t xml:space="preserve">Repunzel </t>
  </si>
  <si>
    <t>Pochahonats</t>
  </si>
  <si>
    <t>Average</t>
  </si>
  <si>
    <t xml:space="preserve">Final Exam </t>
  </si>
  <si>
    <t xml:space="preserve">Total Points </t>
  </si>
  <si>
    <t>Grade</t>
  </si>
  <si>
    <t>Percentage</t>
  </si>
  <si>
    <t xml:space="preserve">Service learning hours </t>
  </si>
  <si>
    <t xml:space="preserve">Percentage </t>
  </si>
  <si>
    <t>Points Possible</t>
  </si>
  <si>
    <t>Pionts Possible</t>
  </si>
  <si>
    <t>Total Points</t>
  </si>
  <si>
    <t xml:space="preserve">RTI Activity </t>
  </si>
  <si>
    <t xml:space="preserve">Class Dispostion </t>
  </si>
  <si>
    <t xml:space="preserve">Student Comparison </t>
  </si>
  <si>
    <t>Service Activity #2</t>
  </si>
  <si>
    <t xml:space="preserve">Chapter Summary/ Quizzes </t>
  </si>
  <si>
    <t>Service Learning #1</t>
  </si>
  <si>
    <t>Score</t>
  </si>
  <si>
    <t>F</t>
  </si>
  <si>
    <t>D</t>
  </si>
  <si>
    <t>D+</t>
  </si>
  <si>
    <t>C-</t>
  </si>
  <si>
    <t>C</t>
  </si>
  <si>
    <t>C+</t>
  </si>
  <si>
    <t>B</t>
  </si>
  <si>
    <t>A</t>
  </si>
  <si>
    <t>B-</t>
  </si>
  <si>
    <t>B+</t>
  </si>
  <si>
    <t>A-</t>
  </si>
  <si>
    <t>D-</t>
  </si>
  <si>
    <t xml:space="preserve">Individual's Percent </t>
  </si>
  <si>
    <t>Class Average Percent</t>
  </si>
  <si>
    <t xml:space="preserve">Possible Percent </t>
  </si>
  <si>
    <t xml:space="preserve">Individuals Percent </t>
  </si>
  <si>
    <t>Class Percent</t>
  </si>
  <si>
    <t>St</t>
  </si>
  <si>
    <t>Individual's Percent</t>
  </si>
  <si>
    <t>individual's 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</si>
</sst>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164" fontId="0" fillId="0" borderId="0" xfId="1" applyNumberFormat="1" applyFont="1"/>
    <xf numFmtId="0" fontId="0" fillId="2" borderId="0" xfId="0" applyFill="1"/>
    <xf numFmtId="164" fontId="0" fillId="0" borderId="0" xfId="0" applyNumberFormat="1"/>
    <xf numFmtId="1" fontId="0" fillId="0" borderId="0" xfId="0" applyNumberFormat="1"/>
    <xf numFmtId="165" fontId="0" fillId="0" borderId="0" xfId="0" applyNumberFormat="1"/>
  </cellXfs>
  <cellStyles count="24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Normal" xfId="0" builtinId="0"/>
    <cellStyle name="Percent" xfId="1" builtinId="5"/>
  </cellStyles>
  <dxfs count="2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theme" Target="theme/theme1.xml"/><Relationship Id="rId16" Type="http://schemas.openxmlformats.org/officeDocument/2006/relationships/styles" Target="styles.xml"/><Relationship Id="rId17" Type="http://schemas.openxmlformats.org/officeDocument/2006/relationships/sharedStrings" Target="sharedStrings.xml"/><Relationship Id="rId1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'Master Grade Sheet'!$A$53</c:f>
              <c:strCache>
                <c:ptCount val="1"/>
                <c:pt idx="0">
                  <c:v>Points Possible</c:v>
                </c:pt>
              </c:strCache>
            </c:strRef>
          </c:tx>
          <c:invertIfNegative val="0"/>
          <c:cat>
            <c:strRef>
              <c:f>'Master Grade Sheet'!$B$52:$L$52</c:f>
              <c:strCache>
                <c:ptCount val="11"/>
                <c:pt idx="0">
                  <c:v>One Child Project </c:v>
                </c:pt>
                <c:pt idx="1">
                  <c:v>Website Presentation </c:v>
                </c:pt>
                <c:pt idx="2">
                  <c:v>Test 1 </c:v>
                </c:pt>
                <c:pt idx="3">
                  <c:v>Service Learning #1</c:v>
                </c:pt>
                <c:pt idx="4">
                  <c:v>Final Exam </c:v>
                </c:pt>
                <c:pt idx="5">
                  <c:v>Chapter Summary/ Quizzes </c:v>
                </c:pt>
                <c:pt idx="6">
                  <c:v>RTI Activity </c:v>
                </c:pt>
                <c:pt idx="7">
                  <c:v>Class Dispostion </c:v>
                </c:pt>
                <c:pt idx="8">
                  <c:v>Student Comparison </c:v>
                </c:pt>
                <c:pt idx="9">
                  <c:v>Service Activity #2</c:v>
                </c:pt>
                <c:pt idx="10">
                  <c:v>Service learning hours </c:v>
                </c:pt>
              </c:strCache>
            </c:strRef>
          </c:cat>
          <c:val>
            <c:numRef>
              <c:f>'Master Grade Sheet'!$B$53:$L$53</c:f>
              <c:numCache>
                <c:formatCode>General</c:formatCode>
                <c:ptCount val="11"/>
                <c:pt idx="0">
                  <c:v>40.0</c:v>
                </c:pt>
                <c:pt idx="1">
                  <c:v>25.0</c:v>
                </c:pt>
                <c:pt idx="2">
                  <c:v>100.0</c:v>
                </c:pt>
                <c:pt idx="3">
                  <c:v>35.0</c:v>
                </c:pt>
                <c:pt idx="4">
                  <c:v>100.0</c:v>
                </c:pt>
                <c:pt idx="5">
                  <c:v>130.0</c:v>
                </c:pt>
                <c:pt idx="6">
                  <c:v>45.0</c:v>
                </c:pt>
                <c:pt idx="7">
                  <c:v>100.0</c:v>
                </c:pt>
                <c:pt idx="8">
                  <c:v>50.0</c:v>
                </c:pt>
                <c:pt idx="9">
                  <c:v>35.0</c:v>
                </c:pt>
                <c:pt idx="10">
                  <c:v>20.0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24342144"/>
        <c:axId val="-2124340640"/>
      </c:barChart>
      <c:catAx>
        <c:axId val="-2124342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2124340640"/>
        <c:crosses val="autoZero"/>
        <c:auto val="1"/>
        <c:lblAlgn val="ctr"/>
        <c:lblOffset val="100"/>
        <c:noMultiLvlLbl val="0"/>
      </c:catAx>
      <c:valAx>
        <c:axId val="-21243406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243421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Repunzel's Scores Compared to Class Average 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Repunzel!$A$5</c:f>
              <c:strCache>
                <c:ptCount val="1"/>
                <c:pt idx="0">
                  <c:v>Individual's Percent</c:v>
                </c:pt>
              </c:strCache>
            </c:strRef>
          </c:tx>
          <c:marker>
            <c:symbol val="triangle"/>
            <c:size val="10"/>
          </c:marker>
          <c:cat>
            <c:strRef>
              <c:f>Repunzel!$B$1:$L$1</c:f>
              <c:strCache>
                <c:ptCount val="11"/>
                <c:pt idx="0">
                  <c:v>One Child Project </c:v>
                </c:pt>
                <c:pt idx="1">
                  <c:v>Website Presentation </c:v>
                </c:pt>
                <c:pt idx="2">
                  <c:v>Test 1 </c:v>
                </c:pt>
                <c:pt idx="3">
                  <c:v>Service Learning #1</c:v>
                </c:pt>
                <c:pt idx="4">
                  <c:v>Final Exam </c:v>
                </c:pt>
                <c:pt idx="5">
                  <c:v>Chapter Summary/ Quizzes </c:v>
                </c:pt>
                <c:pt idx="6">
                  <c:v>RTI Activity </c:v>
                </c:pt>
                <c:pt idx="7">
                  <c:v>Class Dispostion </c:v>
                </c:pt>
                <c:pt idx="8">
                  <c:v>Student Comparison </c:v>
                </c:pt>
                <c:pt idx="9">
                  <c:v>Service Activity #2</c:v>
                </c:pt>
                <c:pt idx="10">
                  <c:v>Service learning hours </c:v>
                </c:pt>
              </c:strCache>
            </c:strRef>
          </c:cat>
          <c:val>
            <c:numRef>
              <c:f>Repunzel!$B$5:$L$5</c:f>
              <c:numCache>
                <c:formatCode>General</c:formatCode>
                <c:ptCount val="11"/>
                <c:pt idx="0">
                  <c:v>0.8</c:v>
                </c:pt>
                <c:pt idx="1">
                  <c:v>0.96</c:v>
                </c:pt>
                <c:pt idx="2">
                  <c:v>0.53</c:v>
                </c:pt>
                <c:pt idx="3">
                  <c:v>0.828571428571429</c:v>
                </c:pt>
                <c:pt idx="4">
                  <c:v>0.86</c:v>
                </c:pt>
                <c:pt idx="5">
                  <c:v>0.9</c:v>
                </c:pt>
                <c:pt idx="6">
                  <c:v>0.911111111111111</c:v>
                </c:pt>
                <c:pt idx="7">
                  <c:v>1.0</c:v>
                </c:pt>
                <c:pt idx="8">
                  <c:v>0.86</c:v>
                </c:pt>
                <c:pt idx="9">
                  <c:v>0.885714285714286</c:v>
                </c:pt>
                <c:pt idx="10">
                  <c:v>0.95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Repunzel!$A$6</c:f>
              <c:strCache>
                <c:ptCount val="1"/>
                <c:pt idx="0">
                  <c:v>Class Average Percent</c:v>
                </c:pt>
              </c:strCache>
            </c:strRef>
          </c:tx>
          <c:marker>
            <c:symbol val="triangle"/>
            <c:size val="10"/>
          </c:marker>
          <c:cat>
            <c:strRef>
              <c:f>Repunzel!$B$1:$L$1</c:f>
              <c:strCache>
                <c:ptCount val="11"/>
                <c:pt idx="0">
                  <c:v>One Child Project </c:v>
                </c:pt>
                <c:pt idx="1">
                  <c:v>Website Presentation </c:v>
                </c:pt>
                <c:pt idx="2">
                  <c:v>Test 1 </c:v>
                </c:pt>
                <c:pt idx="3">
                  <c:v>Service Learning #1</c:v>
                </c:pt>
                <c:pt idx="4">
                  <c:v>Final Exam </c:v>
                </c:pt>
                <c:pt idx="5">
                  <c:v>Chapter Summary/ Quizzes </c:v>
                </c:pt>
                <c:pt idx="6">
                  <c:v>RTI Activity </c:v>
                </c:pt>
                <c:pt idx="7">
                  <c:v>Class Dispostion </c:v>
                </c:pt>
                <c:pt idx="8">
                  <c:v>Student Comparison </c:v>
                </c:pt>
                <c:pt idx="9">
                  <c:v>Service Activity #2</c:v>
                </c:pt>
                <c:pt idx="10">
                  <c:v>Service learning hours </c:v>
                </c:pt>
              </c:strCache>
            </c:strRef>
          </c:cat>
          <c:val>
            <c:numRef>
              <c:f>Repunzel!$B$6:$L$6</c:f>
              <c:numCache>
                <c:formatCode>General</c:formatCode>
                <c:ptCount val="11"/>
                <c:pt idx="0">
                  <c:v>0.8525</c:v>
                </c:pt>
                <c:pt idx="1">
                  <c:v>0.772</c:v>
                </c:pt>
                <c:pt idx="2">
                  <c:v>0.838</c:v>
                </c:pt>
                <c:pt idx="3">
                  <c:v>0.862857142857143</c:v>
                </c:pt>
                <c:pt idx="4">
                  <c:v>0.901</c:v>
                </c:pt>
                <c:pt idx="5">
                  <c:v>0.878461538461538</c:v>
                </c:pt>
                <c:pt idx="6">
                  <c:v>0.904444444444444</c:v>
                </c:pt>
                <c:pt idx="7">
                  <c:v>0.954</c:v>
                </c:pt>
                <c:pt idx="8">
                  <c:v>0.916</c:v>
                </c:pt>
                <c:pt idx="9">
                  <c:v>0.894285714285714</c:v>
                </c:pt>
                <c:pt idx="10">
                  <c:v>0.905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22496944"/>
        <c:axId val="-2122491968"/>
      </c:lineChart>
      <c:catAx>
        <c:axId val="-2122496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Assignment</a:t>
                </a:r>
              </a:p>
            </c:rich>
          </c:tx>
          <c:overlay val="0"/>
        </c:title>
        <c:majorTickMark val="out"/>
        <c:minorTickMark val="none"/>
        <c:tickLblPos val="nextTo"/>
        <c:crossAx val="-2122491968"/>
        <c:crosses val="autoZero"/>
        <c:auto val="1"/>
        <c:lblAlgn val="ctr"/>
        <c:lblOffset val="100"/>
        <c:noMultiLvlLbl val="0"/>
      </c:catAx>
      <c:valAx>
        <c:axId val="-2122491968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-21224969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Mulan's Scores Compared to Class Average </a:t>
            </a:r>
            <a:endParaRPr lang="en-US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215391732283465"/>
          <c:y val="0.0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Mulan!$A$5</c:f>
              <c:strCache>
                <c:ptCount val="1"/>
                <c:pt idx="0">
                  <c:v>Individual's Percent</c:v>
                </c:pt>
              </c:strCache>
            </c:strRef>
          </c:tx>
          <c:marker>
            <c:symbol val="diamond"/>
            <c:size val="10"/>
          </c:marker>
          <c:cat>
            <c:strRef>
              <c:f>Mulan!$B$1:$L$1</c:f>
              <c:strCache>
                <c:ptCount val="11"/>
                <c:pt idx="0">
                  <c:v>One Child Project </c:v>
                </c:pt>
                <c:pt idx="1">
                  <c:v>Website Presentation </c:v>
                </c:pt>
                <c:pt idx="2">
                  <c:v>Test 1 </c:v>
                </c:pt>
                <c:pt idx="3">
                  <c:v>Service Learning #1</c:v>
                </c:pt>
                <c:pt idx="4">
                  <c:v>Final Exam </c:v>
                </c:pt>
                <c:pt idx="5">
                  <c:v>Chapter Summary/ Quizzes </c:v>
                </c:pt>
                <c:pt idx="6">
                  <c:v>RTI Activity </c:v>
                </c:pt>
                <c:pt idx="7">
                  <c:v>Class Dispostion </c:v>
                </c:pt>
                <c:pt idx="8">
                  <c:v>Student Comparison </c:v>
                </c:pt>
                <c:pt idx="9">
                  <c:v>Service Activity #2</c:v>
                </c:pt>
                <c:pt idx="10">
                  <c:v>Service learning hours </c:v>
                </c:pt>
              </c:strCache>
            </c:strRef>
          </c:cat>
          <c:val>
            <c:numRef>
              <c:f>Mulan!$B$5:$L$5</c:f>
              <c:numCache>
                <c:formatCode>General</c:formatCode>
                <c:ptCount val="11"/>
                <c:pt idx="0">
                  <c:v>1.0</c:v>
                </c:pt>
                <c:pt idx="1">
                  <c:v>0.68</c:v>
                </c:pt>
                <c:pt idx="2">
                  <c:v>0.85</c:v>
                </c:pt>
                <c:pt idx="3">
                  <c:v>0.857142857142857</c:v>
                </c:pt>
                <c:pt idx="4">
                  <c:v>1.0</c:v>
                </c:pt>
                <c:pt idx="5">
                  <c:v>0.946153846153846</c:v>
                </c:pt>
                <c:pt idx="6">
                  <c:v>1.0</c:v>
                </c:pt>
                <c:pt idx="7">
                  <c:v>0.93</c:v>
                </c:pt>
                <c:pt idx="8">
                  <c:v>0.92</c:v>
                </c:pt>
                <c:pt idx="9">
                  <c:v>0.971428571428571</c:v>
                </c:pt>
                <c:pt idx="10">
                  <c:v>1.0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Mulan!$A$6</c:f>
              <c:strCache>
                <c:ptCount val="1"/>
                <c:pt idx="0">
                  <c:v>Class Average Percent</c:v>
                </c:pt>
              </c:strCache>
            </c:strRef>
          </c:tx>
          <c:marker>
            <c:symbol val="diamond"/>
            <c:size val="10"/>
          </c:marker>
          <c:cat>
            <c:strRef>
              <c:f>Mulan!$B$1:$L$1</c:f>
              <c:strCache>
                <c:ptCount val="11"/>
                <c:pt idx="0">
                  <c:v>One Child Project </c:v>
                </c:pt>
                <c:pt idx="1">
                  <c:v>Website Presentation </c:v>
                </c:pt>
                <c:pt idx="2">
                  <c:v>Test 1 </c:v>
                </c:pt>
                <c:pt idx="3">
                  <c:v>Service Learning #1</c:v>
                </c:pt>
                <c:pt idx="4">
                  <c:v>Final Exam </c:v>
                </c:pt>
                <c:pt idx="5">
                  <c:v>Chapter Summary/ Quizzes </c:v>
                </c:pt>
                <c:pt idx="6">
                  <c:v>RTI Activity </c:v>
                </c:pt>
                <c:pt idx="7">
                  <c:v>Class Dispostion </c:v>
                </c:pt>
                <c:pt idx="8">
                  <c:v>Student Comparison </c:v>
                </c:pt>
                <c:pt idx="9">
                  <c:v>Service Activity #2</c:v>
                </c:pt>
                <c:pt idx="10">
                  <c:v>Service learning hours </c:v>
                </c:pt>
              </c:strCache>
            </c:strRef>
          </c:cat>
          <c:val>
            <c:numRef>
              <c:f>Mulan!$B$6:$L$6</c:f>
              <c:numCache>
                <c:formatCode>General</c:formatCode>
                <c:ptCount val="11"/>
                <c:pt idx="0">
                  <c:v>0.8525</c:v>
                </c:pt>
                <c:pt idx="1">
                  <c:v>0.772</c:v>
                </c:pt>
                <c:pt idx="2">
                  <c:v>0.838</c:v>
                </c:pt>
                <c:pt idx="3">
                  <c:v>0.862857142857143</c:v>
                </c:pt>
                <c:pt idx="4">
                  <c:v>0.901</c:v>
                </c:pt>
                <c:pt idx="5">
                  <c:v>0.878461538461538</c:v>
                </c:pt>
                <c:pt idx="6">
                  <c:v>0.904444444444444</c:v>
                </c:pt>
                <c:pt idx="7">
                  <c:v>0.954</c:v>
                </c:pt>
                <c:pt idx="8">
                  <c:v>0.916</c:v>
                </c:pt>
                <c:pt idx="9">
                  <c:v>0.894285714285714</c:v>
                </c:pt>
                <c:pt idx="10">
                  <c:v>0.905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22439296"/>
        <c:axId val="-2122434320"/>
      </c:lineChart>
      <c:catAx>
        <c:axId val="-2122439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Assignment</a:t>
                </a:r>
              </a:p>
            </c:rich>
          </c:tx>
          <c:overlay val="0"/>
        </c:title>
        <c:majorTickMark val="out"/>
        <c:minorTickMark val="none"/>
        <c:tickLblPos val="nextTo"/>
        <c:crossAx val="-2122434320"/>
        <c:crosses val="autoZero"/>
        <c:auto val="1"/>
        <c:lblAlgn val="ctr"/>
        <c:lblOffset val="100"/>
        <c:noMultiLvlLbl val="0"/>
      </c:catAx>
      <c:valAx>
        <c:axId val="-2122434320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</a:t>
                </a:r>
                <a:r>
                  <a:rPr lang="en-US" baseline="0"/>
                  <a:t> </a:t>
                </a:r>
                <a:endParaRPr lang="en-US"/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-21224392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Pochahontas' Scores Compared to Class Average </a:t>
            </a:r>
            <a:endParaRPr lang="en-U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Pohahontas!$A$5</c:f>
              <c:strCache>
                <c:ptCount val="1"/>
                <c:pt idx="0">
                  <c:v>Individual's Percent</c:v>
                </c:pt>
              </c:strCache>
            </c:strRef>
          </c:tx>
          <c:marker>
            <c:symbol val="square"/>
            <c:size val="10"/>
          </c:marker>
          <c:cat>
            <c:strRef>
              <c:f>Pohahontas!$B$1:$L$1</c:f>
              <c:strCache>
                <c:ptCount val="11"/>
                <c:pt idx="0">
                  <c:v>One Child Project </c:v>
                </c:pt>
                <c:pt idx="1">
                  <c:v>Website Presentation </c:v>
                </c:pt>
                <c:pt idx="2">
                  <c:v>Test 1 </c:v>
                </c:pt>
                <c:pt idx="3">
                  <c:v>Service Learning #1</c:v>
                </c:pt>
                <c:pt idx="4">
                  <c:v>Final Exam </c:v>
                </c:pt>
                <c:pt idx="5">
                  <c:v>Chapter Summary/ Quizzes </c:v>
                </c:pt>
                <c:pt idx="6">
                  <c:v>RTI Activity </c:v>
                </c:pt>
                <c:pt idx="7">
                  <c:v>Class Dispostion </c:v>
                </c:pt>
                <c:pt idx="8">
                  <c:v>Student Comparison </c:v>
                </c:pt>
                <c:pt idx="9">
                  <c:v>Service Activity #2</c:v>
                </c:pt>
                <c:pt idx="10">
                  <c:v>Service learning hours </c:v>
                </c:pt>
              </c:strCache>
            </c:strRef>
          </c:cat>
          <c:val>
            <c:numRef>
              <c:f>Pohahontas!$B$5:$L$5</c:f>
              <c:numCache>
                <c:formatCode>General</c:formatCode>
                <c:ptCount val="11"/>
                <c:pt idx="0">
                  <c:v>0.975</c:v>
                </c:pt>
                <c:pt idx="1">
                  <c:v>0.8</c:v>
                </c:pt>
                <c:pt idx="2">
                  <c:v>0.89</c:v>
                </c:pt>
                <c:pt idx="3">
                  <c:v>1.0</c:v>
                </c:pt>
                <c:pt idx="4">
                  <c:v>0.8</c:v>
                </c:pt>
                <c:pt idx="5">
                  <c:v>0.930769230769231</c:v>
                </c:pt>
                <c:pt idx="6">
                  <c:v>0.844444444444444</c:v>
                </c:pt>
                <c:pt idx="7">
                  <c:v>0.99</c:v>
                </c:pt>
                <c:pt idx="8">
                  <c:v>0.88</c:v>
                </c:pt>
                <c:pt idx="9">
                  <c:v>1.0</c:v>
                </c:pt>
                <c:pt idx="10">
                  <c:v>0.85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Pohahontas!$A$6</c:f>
              <c:strCache>
                <c:ptCount val="1"/>
                <c:pt idx="0">
                  <c:v>Class Average Percent</c:v>
                </c:pt>
              </c:strCache>
            </c:strRef>
          </c:tx>
          <c:marker>
            <c:symbol val="square"/>
            <c:size val="10"/>
          </c:marker>
          <c:cat>
            <c:strRef>
              <c:f>Pohahontas!$B$1:$L$1</c:f>
              <c:strCache>
                <c:ptCount val="11"/>
                <c:pt idx="0">
                  <c:v>One Child Project </c:v>
                </c:pt>
                <c:pt idx="1">
                  <c:v>Website Presentation </c:v>
                </c:pt>
                <c:pt idx="2">
                  <c:v>Test 1 </c:v>
                </c:pt>
                <c:pt idx="3">
                  <c:v>Service Learning #1</c:v>
                </c:pt>
                <c:pt idx="4">
                  <c:v>Final Exam </c:v>
                </c:pt>
                <c:pt idx="5">
                  <c:v>Chapter Summary/ Quizzes </c:v>
                </c:pt>
                <c:pt idx="6">
                  <c:v>RTI Activity </c:v>
                </c:pt>
                <c:pt idx="7">
                  <c:v>Class Dispostion </c:v>
                </c:pt>
                <c:pt idx="8">
                  <c:v>Student Comparison </c:v>
                </c:pt>
                <c:pt idx="9">
                  <c:v>Service Activity #2</c:v>
                </c:pt>
                <c:pt idx="10">
                  <c:v>Service learning hours </c:v>
                </c:pt>
              </c:strCache>
            </c:strRef>
          </c:cat>
          <c:val>
            <c:numRef>
              <c:f>Pohahontas!$B$6:$L$6</c:f>
              <c:numCache>
                <c:formatCode>General</c:formatCode>
                <c:ptCount val="11"/>
                <c:pt idx="0">
                  <c:v>0.8525</c:v>
                </c:pt>
                <c:pt idx="1">
                  <c:v>0.772</c:v>
                </c:pt>
                <c:pt idx="2">
                  <c:v>0.838</c:v>
                </c:pt>
                <c:pt idx="3">
                  <c:v>0.862857142857143</c:v>
                </c:pt>
                <c:pt idx="4">
                  <c:v>0.901</c:v>
                </c:pt>
                <c:pt idx="5">
                  <c:v>0.878461538461538</c:v>
                </c:pt>
                <c:pt idx="6">
                  <c:v>0.904444444444444</c:v>
                </c:pt>
                <c:pt idx="7">
                  <c:v>0.954</c:v>
                </c:pt>
                <c:pt idx="8">
                  <c:v>0.916</c:v>
                </c:pt>
                <c:pt idx="9">
                  <c:v>0.894285714285714</c:v>
                </c:pt>
                <c:pt idx="10">
                  <c:v>0.905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22382352"/>
        <c:axId val="-2122377376"/>
      </c:lineChart>
      <c:catAx>
        <c:axId val="-2122382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Assignment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-2122377376"/>
        <c:crosses val="autoZero"/>
        <c:auto val="1"/>
        <c:lblAlgn val="ctr"/>
        <c:lblOffset val="100"/>
        <c:noMultiLvlLbl val="0"/>
      </c:catAx>
      <c:valAx>
        <c:axId val="-2122377376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crossAx val="-21223823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Ariel's</a:t>
            </a:r>
            <a:r>
              <a:rPr lang="en-US" baseline="0"/>
              <a:t> Scores Compared to Others 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Ariel!$A$5</c:f>
              <c:strCache>
                <c:ptCount val="1"/>
                <c:pt idx="0">
                  <c:v>Individual's Percent </c:v>
                </c:pt>
              </c:strCache>
            </c:strRef>
          </c:tx>
          <c:invertIfNegative val="0"/>
          <c:val>
            <c:numRef>
              <c:f>Ariel!$B$5:$L$5</c:f>
              <c:numCache>
                <c:formatCode>General</c:formatCode>
                <c:ptCount val="11"/>
                <c:pt idx="0">
                  <c:v>0.875</c:v>
                </c:pt>
                <c:pt idx="1">
                  <c:v>1.0</c:v>
                </c:pt>
                <c:pt idx="2">
                  <c:v>1.0</c:v>
                </c:pt>
                <c:pt idx="3">
                  <c:v>0.885714285714286</c:v>
                </c:pt>
                <c:pt idx="4">
                  <c:v>0.89</c:v>
                </c:pt>
                <c:pt idx="5" formatCode="0.0000">
                  <c:v>0.923076923076923</c:v>
                </c:pt>
                <c:pt idx="6">
                  <c:v>0.911111111111111</c:v>
                </c:pt>
                <c:pt idx="7">
                  <c:v>1.0</c:v>
                </c:pt>
                <c:pt idx="8">
                  <c:v>0.84</c:v>
                </c:pt>
                <c:pt idx="9">
                  <c:v>1.0</c:v>
                </c:pt>
                <c:pt idx="10">
                  <c:v>0.95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Student!#REF!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tx>
            <c:strRef>
              <c:f>Ariel!$A$6</c:f>
              <c:strCache>
                <c:ptCount val="1"/>
                <c:pt idx="0">
                  <c:v>Class Average Percent</c:v>
                </c:pt>
              </c:strCache>
            </c:strRef>
          </c:tx>
          <c:invertIfNegative val="0"/>
          <c:val>
            <c:numRef>
              <c:f>Ariel!$B$6:$L$6</c:f>
              <c:numCache>
                <c:formatCode>General</c:formatCode>
                <c:ptCount val="11"/>
                <c:pt idx="0">
                  <c:v>0.8525</c:v>
                </c:pt>
                <c:pt idx="1">
                  <c:v>0.772</c:v>
                </c:pt>
                <c:pt idx="2">
                  <c:v>0.838</c:v>
                </c:pt>
                <c:pt idx="3">
                  <c:v>0.862857142857143</c:v>
                </c:pt>
                <c:pt idx="4">
                  <c:v>0.901</c:v>
                </c:pt>
                <c:pt idx="5">
                  <c:v>0.878461538461538</c:v>
                </c:pt>
                <c:pt idx="6">
                  <c:v>0.904444444444444</c:v>
                </c:pt>
                <c:pt idx="7">
                  <c:v>0.954</c:v>
                </c:pt>
                <c:pt idx="8">
                  <c:v>0.916</c:v>
                </c:pt>
                <c:pt idx="9">
                  <c:v>0.894285714285714</c:v>
                </c:pt>
                <c:pt idx="10">
                  <c:v>0.905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Student!#REF!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24392944"/>
        <c:axId val="-2124398208"/>
      </c:barChart>
      <c:catAx>
        <c:axId val="-2124392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0"/>
                </a:pPr>
                <a:r>
                  <a:rPr lang="en-US" sz="1500"/>
                  <a:t>Assignment</a:t>
                </a:r>
                <a:r>
                  <a:rPr lang="en-US" sz="1500" baseline="0"/>
                  <a:t> </a:t>
                </a:r>
                <a:endParaRPr lang="en-US" sz="1500"/>
              </a:p>
            </c:rich>
          </c:tx>
          <c:overlay val="0"/>
        </c:title>
        <c:majorTickMark val="out"/>
        <c:minorTickMark val="none"/>
        <c:tickLblPos val="nextTo"/>
        <c:crossAx val="-2124398208"/>
        <c:crosses val="autoZero"/>
        <c:auto val="1"/>
        <c:lblAlgn val="ctr"/>
        <c:lblOffset val="100"/>
        <c:noMultiLvlLbl val="0"/>
      </c:catAx>
      <c:valAx>
        <c:axId val="-2124398208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500"/>
                </a:pPr>
                <a:r>
                  <a:rPr lang="en-US" sz="1500"/>
                  <a:t>Percent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-21243929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Ariel's</a:t>
            </a:r>
            <a:r>
              <a:rPr lang="en-US" baseline="0"/>
              <a:t> Grades Compared to Other Students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Ariel!$A$5</c:f>
              <c:strCache>
                <c:ptCount val="1"/>
                <c:pt idx="0">
                  <c:v>Individual's Percent </c:v>
                </c:pt>
              </c:strCache>
            </c:strRef>
          </c:tx>
          <c:spPr>
            <a:ln>
              <a:solidFill>
                <a:srgbClr val="008000"/>
              </a:solidFill>
            </a:ln>
          </c:spPr>
          <c:marker>
            <c:symbol val="diamond"/>
            <c:size val="9"/>
          </c:marker>
          <c:cat>
            <c:strRef>
              <c:f>Ariel!$B$1:$L$1</c:f>
              <c:strCache>
                <c:ptCount val="11"/>
                <c:pt idx="0">
                  <c:v>One Child Project </c:v>
                </c:pt>
                <c:pt idx="1">
                  <c:v>Website Presentation </c:v>
                </c:pt>
                <c:pt idx="2">
                  <c:v>Test 1 </c:v>
                </c:pt>
                <c:pt idx="3">
                  <c:v>Service Learning #1</c:v>
                </c:pt>
                <c:pt idx="4">
                  <c:v>Final Exam </c:v>
                </c:pt>
                <c:pt idx="5">
                  <c:v>Chapter Summary/ Quizzes </c:v>
                </c:pt>
                <c:pt idx="6">
                  <c:v>RTI Activity </c:v>
                </c:pt>
                <c:pt idx="7">
                  <c:v>Class Dispostion </c:v>
                </c:pt>
                <c:pt idx="8">
                  <c:v>Student Comparison </c:v>
                </c:pt>
                <c:pt idx="9">
                  <c:v>Service Activity #2</c:v>
                </c:pt>
                <c:pt idx="10">
                  <c:v>Service learning hours </c:v>
                </c:pt>
              </c:strCache>
            </c:strRef>
          </c:cat>
          <c:val>
            <c:numRef>
              <c:f>Ariel!$B$5:$L$5</c:f>
              <c:numCache>
                <c:formatCode>General</c:formatCode>
                <c:ptCount val="11"/>
                <c:pt idx="0">
                  <c:v>0.875</c:v>
                </c:pt>
                <c:pt idx="1">
                  <c:v>1.0</c:v>
                </c:pt>
                <c:pt idx="2">
                  <c:v>1.0</c:v>
                </c:pt>
                <c:pt idx="3">
                  <c:v>0.885714285714286</c:v>
                </c:pt>
                <c:pt idx="4">
                  <c:v>0.89</c:v>
                </c:pt>
                <c:pt idx="5" formatCode="0.0000">
                  <c:v>0.923076923076923</c:v>
                </c:pt>
                <c:pt idx="6">
                  <c:v>0.911111111111111</c:v>
                </c:pt>
                <c:pt idx="7">
                  <c:v>1.0</c:v>
                </c:pt>
                <c:pt idx="8">
                  <c:v>0.84</c:v>
                </c:pt>
                <c:pt idx="9">
                  <c:v>1.0</c:v>
                </c:pt>
                <c:pt idx="10">
                  <c:v>0.95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Ariel!$A$6</c:f>
              <c:strCache>
                <c:ptCount val="1"/>
                <c:pt idx="0">
                  <c:v>Class Average Percent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diamond"/>
            <c:size val="9"/>
          </c:marker>
          <c:cat>
            <c:strRef>
              <c:f>Ariel!$B$1:$L$1</c:f>
              <c:strCache>
                <c:ptCount val="11"/>
                <c:pt idx="0">
                  <c:v>One Child Project </c:v>
                </c:pt>
                <c:pt idx="1">
                  <c:v>Website Presentation </c:v>
                </c:pt>
                <c:pt idx="2">
                  <c:v>Test 1 </c:v>
                </c:pt>
                <c:pt idx="3">
                  <c:v>Service Learning #1</c:v>
                </c:pt>
                <c:pt idx="4">
                  <c:v>Final Exam </c:v>
                </c:pt>
                <c:pt idx="5">
                  <c:v>Chapter Summary/ Quizzes </c:v>
                </c:pt>
                <c:pt idx="6">
                  <c:v>RTI Activity </c:v>
                </c:pt>
                <c:pt idx="7">
                  <c:v>Class Dispostion </c:v>
                </c:pt>
                <c:pt idx="8">
                  <c:v>Student Comparison </c:v>
                </c:pt>
                <c:pt idx="9">
                  <c:v>Service Activity #2</c:v>
                </c:pt>
                <c:pt idx="10">
                  <c:v>Service learning hours </c:v>
                </c:pt>
              </c:strCache>
            </c:strRef>
          </c:cat>
          <c:val>
            <c:numRef>
              <c:f>Ariel!$B$6:$L$6</c:f>
              <c:numCache>
                <c:formatCode>General</c:formatCode>
                <c:ptCount val="11"/>
                <c:pt idx="0">
                  <c:v>0.8525</c:v>
                </c:pt>
                <c:pt idx="1">
                  <c:v>0.772</c:v>
                </c:pt>
                <c:pt idx="2">
                  <c:v>0.838</c:v>
                </c:pt>
                <c:pt idx="3">
                  <c:v>0.862857142857143</c:v>
                </c:pt>
                <c:pt idx="4">
                  <c:v>0.901</c:v>
                </c:pt>
                <c:pt idx="5">
                  <c:v>0.878461538461538</c:v>
                </c:pt>
                <c:pt idx="6">
                  <c:v>0.904444444444444</c:v>
                </c:pt>
                <c:pt idx="7">
                  <c:v>0.954</c:v>
                </c:pt>
                <c:pt idx="8">
                  <c:v>0.916</c:v>
                </c:pt>
                <c:pt idx="9">
                  <c:v>0.894285714285714</c:v>
                </c:pt>
                <c:pt idx="10">
                  <c:v>0.905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22808624"/>
        <c:axId val="-2122803648"/>
      </c:lineChart>
      <c:catAx>
        <c:axId val="-2122808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Assignments</a:t>
                </a:r>
              </a:p>
            </c:rich>
          </c:tx>
          <c:overlay val="0"/>
        </c:title>
        <c:majorTickMark val="out"/>
        <c:minorTickMark val="none"/>
        <c:tickLblPos val="nextTo"/>
        <c:crossAx val="-2122803648"/>
        <c:crosses val="autoZero"/>
        <c:auto val="1"/>
        <c:lblAlgn val="ctr"/>
        <c:lblOffset val="100"/>
        <c:noMultiLvlLbl val="0"/>
      </c:catAx>
      <c:valAx>
        <c:axId val="-2122803648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Percent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-21228086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Aurora</a:t>
            </a:r>
            <a:r>
              <a:rPr lang="en-US" sz="2400" baseline="0"/>
              <a:t>'s Scores Compared to Class Average </a:t>
            </a:r>
            <a:endParaRPr lang="en-US" sz="240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Aurora!$A$6</c:f>
              <c:strCache>
                <c:ptCount val="1"/>
                <c:pt idx="0">
                  <c:v>Individuals Percent </c:v>
                </c:pt>
              </c:strCache>
            </c:strRef>
          </c:tx>
          <c:spPr>
            <a:ln>
              <a:solidFill>
                <a:srgbClr val="008000"/>
              </a:solidFill>
            </a:ln>
          </c:spPr>
          <c:marker>
            <c:symbol val="diamond"/>
            <c:size val="9"/>
          </c:marker>
          <c:cat>
            <c:strRef>
              <c:f>Aurora!$B$5:$L$5</c:f>
              <c:strCache>
                <c:ptCount val="11"/>
                <c:pt idx="0">
                  <c:v>One Child Project </c:v>
                </c:pt>
                <c:pt idx="1">
                  <c:v>Website Presentation </c:v>
                </c:pt>
                <c:pt idx="2">
                  <c:v>Test 1 </c:v>
                </c:pt>
                <c:pt idx="3">
                  <c:v>Service Learning #1</c:v>
                </c:pt>
                <c:pt idx="4">
                  <c:v>Final Exam </c:v>
                </c:pt>
                <c:pt idx="5">
                  <c:v>Chapter Summary/ Quizzes </c:v>
                </c:pt>
                <c:pt idx="6">
                  <c:v>RTI Activity </c:v>
                </c:pt>
                <c:pt idx="7">
                  <c:v>Class Dispostion </c:v>
                </c:pt>
                <c:pt idx="8">
                  <c:v>Student Comparison </c:v>
                </c:pt>
                <c:pt idx="9">
                  <c:v>Service Activity #2</c:v>
                </c:pt>
                <c:pt idx="10">
                  <c:v>Service learning hours </c:v>
                </c:pt>
              </c:strCache>
            </c:strRef>
          </c:cat>
          <c:val>
            <c:numRef>
              <c:f>Aurora!$B$6:$L$6</c:f>
              <c:numCache>
                <c:formatCode>General</c:formatCode>
                <c:ptCount val="11"/>
                <c:pt idx="0">
                  <c:v>0.875</c:v>
                </c:pt>
                <c:pt idx="1">
                  <c:v>1.0</c:v>
                </c:pt>
                <c:pt idx="2">
                  <c:v>1.0</c:v>
                </c:pt>
                <c:pt idx="3" formatCode="0.000">
                  <c:v>0.885714285714286</c:v>
                </c:pt>
                <c:pt idx="4">
                  <c:v>0.89</c:v>
                </c:pt>
                <c:pt idx="5" formatCode="0.000">
                  <c:v>0.923076923076923</c:v>
                </c:pt>
                <c:pt idx="6" formatCode="0.000">
                  <c:v>0.911111111111111</c:v>
                </c:pt>
                <c:pt idx="7">
                  <c:v>1.0</c:v>
                </c:pt>
                <c:pt idx="8">
                  <c:v>0.84</c:v>
                </c:pt>
                <c:pt idx="9">
                  <c:v>1.0</c:v>
                </c:pt>
                <c:pt idx="10">
                  <c:v>0.95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Aurora!$A$7</c:f>
              <c:strCache>
                <c:ptCount val="1"/>
                <c:pt idx="0">
                  <c:v>Class Percent</c:v>
                </c:pt>
              </c:strCache>
            </c:strRef>
          </c:tx>
          <c:marker>
            <c:symbol val="diamond"/>
            <c:size val="9"/>
          </c:marker>
          <c:cat>
            <c:strRef>
              <c:f>Aurora!$B$5:$L$5</c:f>
              <c:strCache>
                <c:ptCount val="11"/>
                <c:pt idx="0">
                  <c:v>One Child Project </c:v>
                </c:pt>
                <c:pt idx="1">
                  <c:v>Website Presentation </c:v>
                </c:pt>
                <c:pt idx="2">
                  <c:v>Test 1 </c:v>
                </c:pt>
                <c:pt idx="3">
                  <c:v>Service Learning #1</c:v>
                </c:pt>
                <c:pt idx="4">
                  <c:v>Final Exam </c:v>
                </c:pt>
                <c:pt idx="5">
                  <c:v>Chapter Summary/ Quizzes </c:v>
                </c:pt>
                <c:pt idx="6">
                  <c:v>RTI Activity </c:v>
                </c:pt>
                <c:pt idx="7">
                  <c:v>Class Dispostion </c:v>
                </c:pt>
                <c:pt idx="8">
                  <c:v>Student Comparison </c:v>
                </c:pt>
                <c:pt idx="9">
                  <c:v>Service Activity #2</c:v>
                </c:pt>
                <c:pt idx="10">
                  <c:v>Service learning hours </c:v>
                </c:pt>
              </c:strCache>
            </c:strRef>
          </c:cat>
          <c:val>
            <c:numRef>
              <c:f>Aurora!$B$7:$L$7</c:f>
              <c:numCache>
                <c:formatCode>General</c:formatCode>
                <c:ptCount val="11"/>
                <c:pt idx="0" formatCode="0.000">
                  <c:v>0.8525</c:v>
                </c:pt>
                <c:pt idx="1">
                  <c:v>0.772</c:v>
                </c:pt>
                <c:pt idx="2">
                  <c:v>0.838</c:v>
                </c:pt>
                <c:pt idx="3" formatCode="0.000">
                  <c:v>0.862857142857143</c:v>
                </c:pt>
                <c:pt idx="4">
                  <c:v>0.901</c:v>
                </c:pt>
                <c:pt idx="5" formatCode="0.000">
                  <c:v>0.878461538461538</c:v>
                </c:pt>
                <c:pt idx="6" formatCode="0.000">
                  <c:v>0.904444444444444</c:v>
                </c:pt>
                <c:pt idx="7">
                  <c:v>0.954</c:v>
                </c:pt>
                <c:pt idx="8">
                  <c:v>0.916</c:v>
                </c:pt>
                <c:pt idx="9" formatCode="0.000">
                  <c:v>0.894285714285714</c:v>
                </c:pt>
                <c:pt idx="10">
                  <c:v>0.905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22746480"/>
        <c:axId val="-2122741440"/>
      </c:lineChart>
      <c:catAx>
        <c:axId val="-2122746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800"/>
                </a:pPr>
                <a:r>
                  <a:rPr lang="en-US" sz="2800"/>
                  <a:t>Assignments</a:t>
                </a:r>
              </a:p>
            </c:rich>
          </c:tx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-2122741440"/>
        <c:crosses val="autoZero"/>
        <c:auto val="1"/>
        <c:lblAlgn val="ctr"/>
        <c:lblOffset val="100"/>
        <c:noMultiLvlLbl val="0"/>
      </c:catAx>
      <c:valAx>
        <c:axId val="-2122741440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2400"/>
                </a:pPr>
                <a:r>
                  <a:rPr lang="en-US" sz="2400"/>
                  <a:t>Percents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-21227464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6275173972724"/>
          <c:y val="0.3708340996609"/>
          <c:w val="0.0967864045181689"/>
          <c:h val="0.195558078050463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Jasmine</a:t>
            </a:r>
            <a:r>
              <a:rPr lang="en-US" sz="1800" b="1" i="0" baseline="0">
                <a:effectLst/>
              </a:rPr>
              <a:t>'s Scores Compared to Class Average </a:t>
            </a:r>
            <a:endParaRPr lang="en-US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Jasmine!$A$5</c:f>
              <c:strCache>
                <c:ptCount val="1"/>
                <c:pt idx="0">
                  <c:v>Individual's Percent</c:v>
                </c:pt>
              </c:strCache>
            </c:strRef>
          </c:tx>
          <c:marker>
            <c:symbol val="diamond"/>
            <c:size val="9"/>
          </c:marker>
          <c:cat>
            <c:strRef>
              <c:f>Jasmine!$B$1:$L$1</c:f>
              <c:strCache>
                <c:ptCount val="11"/>
                <c:pt idx="0">
                  <c:v>One Child Project </c:v>
                </c:pt>
                <c:pt idx="1">
                  <c:v>Website Presentation </c:v>
                </c:pt>
                <c:pt idx="2">
                  <c:v>Test 1 </c:v>
                </c:pt>
                <c:pt idx="3">
                  <c:v>Service Learning #1</c:v>
                </c:pt>
                <c:pt idx="4">
                  <c:v>Final Exam </c:v>
                </c:pt>
                <c:pt idx="5">
                  <c:v>Chapter Summary/ Quizzes </c:v>
                </c:pt>
                <c:pt idx="6">
                  <c:v>RTI Activity </c:v>
                </c:pt>
                <c:pt idx="7">
                  <c:v>Class Dispostion </c:v>
                </c:pt>
                <c:pt idx="8">
                  <c:v>Student Comparison </c:v>
                </c:pt>
                <c:pt idx="9">
                  <c:v>Service Activity #2</c:v>
                </c:pt>
                <c:pt idx="10">
                  <c:v>Service learning hours </c:v>
                </c:pt>
              </c:strCache>
            </c:strRef>
          </c:cat>
          <c:val>
            <c:numRef>
              <c:f>Jasmine!$B$5:$L$5</c:f>
              <c:numCache>
                <c:formatCode>General</c:formatCode>
                <c:ptCount val="11"/>
                <c:pt idx="0">
                  <c:v>1.0</c:v>
                </c:pt>
                <c:pt idx="1">
                  <c:v>0.4</c:v>
                </c:pt>
                <c:pt idx="2">
                  <c:v>0.63</c:v>
                </c:pt>
                <c:pt idx="3">
                  <c:v>1.0</c:v>
                </c:pt>
                <c:pt idx="4">
                  <c:v>0.93</c:v>
                </c:pt>
                <c:pt idx="5" formatCode="0.000">
                  <c:v>0.869230769230769</c:v>
                </c:pt>
                <c:pt idx="6" formatCode="0.000">
                  <c:v>0.888888888888889</c:v>
                </c:pt>
                <c:pt idx="7">
                  <c:v>0.92</c:v>
                </c:pt>
                <c:pt idx="8">
                  <c:v>1.0</c:v>
                </c:pt>
                <c:pt idx="9" formatCode="0.000">
                  <c:v>0.771428571428571</c:v>
                </c:pt>
                <c:pt idx="10">
                  <c:v>1.0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Jasmine!$A$6</c:f>
              <c:strCache>
                <c:ptCount val="1"/>
                <c:pt idx="0">
                  <c:v>Class Average Percent</c:v>
                </c:pt>
              </c:strCache>
            </c:strRef>
          </c:tx>
          <c:marker>
            <c:symbol val="diamond"/>
            <c:size val="9"/>
          </c:marker>
          <c:cat>
            <c:strRef>
              <c:f>Jasmine!$B$1:$L$1</c:f>
              <c:strCache>
                <c:ptCount val="11"/>
                <c:pt idx="0">
                  <c:v>One Child Project </c:v>
                </c:pt>
                <c:pt idx="1">
                  <c:v>Website Presentation </c:v>
                </c:pt>
                <c:pt idx="2">
                  <c:v>Test 1 </c:v>
                </c:pt>
                <c:pt idx="3">
                  <c:v>Service Learning #1</c:v>
                </c:pt>
                <c:pt idx="4">
                  <c:v>Final Exam </c:v>
                </c:pt>
                <c:pt idx="5">
                  <c:v>Chapter Summary/ Quizzes </c:v>
                </c:pt>
                <c:pt idx="6">
                  <c:v>RTI Activity </c:v>
                </c:pt>
                <c:pt idx="7">
                  <c:v>Class Dispostion </c:v>
                </c:pt>
                <c:pt idx="8">
                  <c:v>Student Comparison </c:v>
                </c:pt>
                <c:pt idx="9">
                  <c:v>Service Activity #2</c:v>
                </c:pt>
                <c:pt idx="10">
                  <c:v>Service learning hours </c:v>
                </c:pt>
              </c:strCache>
            </c:strRef>
          </c:cat>
          <c:val>
            <c:numRef>
              <c:f>Jasmine!$B$6:$L$6</c:f>
              <c:numCache>
                <c:formatCode>General</c:formatCode>
                <c:ptCount val="11"/>
                <c:pt idx="0">
                  <c:v>0.8525</c:v>
                </c:pt>
                <c:pt idx="1">
                  <c:v>0.772</c:v>
                </c:pt>
                <c:pt idx="2">
                  <c:v>0.838</c:v>
                </c:pt>
                <c:pt idx="3">
                  <c:v>0.862857142857143</c:v>
                </c:pt>
                <c:pt idx="4">
                  <c:v>0.901</c:v>
                </c:pt>
                <c:pt idx="5">
                  <c:v>0.878461538461538</c:v>
                </c:pt>
                <c:pt idx="6">
                  <c:v>0.904444444444444</c:v>
                </c:pt>
                <c:pt idx="7">
                  <c:v>0.954</c:v>
                </c:pt>
                <c:pt idx="8">
                  <c:v>0.916</c:v>
                </c:pt>
                <c:pt idx="9">
                  <c:v>0.894285714285714</c:v>
                </c:pt>
                <c:pt idx="10">
                  <c:v>0.905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22689312"/>
        <c:axId val="-2122684144"/>
      </c:lineChart>
      <c:catAx>
        <c:axId val="-2122689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/>
                  <a:t>Assignment</a:t>
                </a:r>
                <a:r>
                  <a:rPr lang="en-US" sz="1200" baseline="0"/>
                  <a:t>s </a:t>
                </a:r>
                <a:endParaRPr lang="en-US" sz="1200"/>
              </a:p>
            </c:rich>
          </c:tx>
          <c:overlay val="0"/>
        </c:title>
        <c:majorTickMark val="out"/>
        <c:minorTickMark val="none"/>
        <c:tickLblPos val="nextTo"/>
        <c:crossAx val="-2122684144"/>
        <c:crosses val="autoZero"/>
        <c:auto val="1"/>
        <c:lblAlgn val="ctr"/>
        <c:lblOffset val="100"/>
        <c:noMultiLvlLbl val="0"/>
      </c:catAx>
      <c:valAx>
        <c:axId val="-2122684144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Percent</a:t>
                </a:r>
                <a:r>
                  <a:rPr lang="en-US" baseline="0"/>
                  <a:t> </a:t>
                </a:r>
                <a:endParaRPr lang="en-US"/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-21226893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Belle's Scores Compared to Class Average </a:t>
            </a:r>
            <a:endParaRPr lang="en-U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Belle!$A$5</c:f>
              <c:strCache>
                <c:ptCount val="1"/>
                <c:pt idx="0">
                  <c:v>Individual's Percent</c:v>
                </c:pt>
              </c:strCache>
            </c:strRef>
          </c:tx>
          <c:marker>
            <c:symbol val="square"/>
            <c:size val="9"/>
          </c:marker>
          <c:cat>
            <c:strRef>
              <c:f>Belle!$B$1:$L$1</c:f>
              <c:strCache>
                <c:ptCount val="11"/>
                <c:pt idx="0">
                  <c:v>One Child Project </c:v>
                </c:pt>
                <c:pt idx="1">
                  <c:v>Website Presentation </c:v>
                </c:pt>
                <c:pt idx="2">
                  <c:v>Test 1 </c:v>
                </c:pt>
                <c:pt idx="3">
                  <c:v>Service Learning #1</c:v>
                </c:pt>
                <c:pt idx="4">
                  <c:v>Final Exam </c:v>
                </c:pt>
                <c:pt idx="5">
                  <c:v>Chapter Summary/ Quizzes </c:v>
                </c:pt>
                <c:pt idx="6">
                  <c:v>RTI Activity </c:v>
                </c:pt>
                <c:pt idx="7">
                  <c:v>Class Dispostion </c:v>
                </c:pt>
                <c:pt idx="8">
                  <c:v>Student Comparison </c:v>
                </c:pt>
                <c:pt idx="9">
                  <c:v>Service Activity #2</c:v>
                </c:pt>
                <c:pt idx="10">
                  <c:v>Service learning hours </c:v>
                </c:pt>
              </c:strCache>
            </c:strRef>
          </c:cat>
          <c:val>
            <c:numRef>
              <c:f>Belle!$B$5:$L$5</c:f>
              <c:numCache>
                <c:formatCode>General</c:formatCode>
                <c:ptCount val="11"/>
                <c:pt idx="0">
                  <c:v>0.8</c:v>
                </c:pt>
                <c:pt idx="1">
                  <c:v>0.6</c:v>
                </c:pt>
                <c:pt idx="2">
                  <c:v>0.93</c:v>
                </c:pt>
                <c:pt idx="3">
                  <c:v>0.8</c:v>
                </c:pt>
                <c:pt idx="4">
                  <c:v>0.95</c:v>
                </c:pt>
                <c:pt idx="5">
                  <c:v>0.730769230769231</c:v>
                </c:pt>
                <c:pt idx="6">
                  <c:v>1.0</c:v>
                </c:pt>
                <c:pt idx="7">
                  <c:v>0.9</c:v>
                </c:pt>
                <c:pt idx="8">
                  <c:v>0.98</c:v>
                </c:pt>
                <c:pt idx="9">
                  <c:v>0.8</c:v>
                </c:pt>
                <c:pt idx="10">
                  <c:v>0.75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Belle!$A$6</c:f>
              <c:strCache>
                <c:ptCount val="1"/>
                <c:pt idx="0">
                  <c:v>Class Average Percent</c:v>
                </c:pt>
              </c:strCache>
            </c:strRef>
          </c:tx>
          <c:marker>
            <c:symbol val="square"/>
            <c:size val="9"/>
          </c:marker>
          <c:cat>
            <c:strRef>
              <c:f>Belle!$B$1:$L$1</c:f>
              <c:strCache>
                <c:ptCount val="11"/>
                <c:pt idx="0">
                  <c:v>One Child Project </c:v>
                </c:pt>
                <c:pt idx="1">
                  <c:v>Website Presentation </c:v>
                </c:pt>
                <c:pt idx="2">
                  <c:v>Test 1 </c:v>
                </c:pt>
                <c:pt idx="3">
                  <c:v>Service Learning #1</c:v>
                </c:pt>
                <c:pt idx="4">
                  <c:v>Final Exam </c:v>
                </c:pt>
                <c:pt idx="5">
                  <c:v>Chapter Summary/ Quizzes </c:v>
                </c:pt>
                <c:pt idx="6">
                  <c:v>RTI Activity </c:v>
                </c:pt>
                <c:pt idx="7">
                  <c:v>Class Dispostion </c:v>
                </c:pt>
                <c:pt idx="8">
                  <c:v>Student Comparison </c:v>
                </c:pt>
                <c:pt idx="9">
                  <c:v>Service Activity #2</c:v>
                </c:pt>
                <c:pt idx="10">
                  <c:v>Service learning hours </c:v>
                </c:pt>
              </c:strCache>
            </c:strRef>
          </c:cat>
          <c:val>
            <c:numRef>
              <c:f>Belle!$B$6:$L$6</c:f>
              <c:numCache>
                <c:formatCode>General</c:formatCode>
                <c:ptCount val="11"/>
                <c:pt idx="0">
                  <c:v>0.8525</c:v>
                </c:pt>
                <c:pt idx="1">
                  <c:v>0.772</c:v>
                </c:pt>
                <c:pt idx="2">
                  <c:v>0.838</c:v>
                </c:pt>
                <c:pt idx="3">
                  <c:v>0.862857142857143</c:v>
                </c:pt>
                <c:pt idx="4">
                  <c:v>0.901</c:v>
                </c:pt>
                <c:pt idx="5">
                  <c:v>0.878461538461538</c:v>
                </c:pt>
                <c:pt idx="6">
                  <c:v>0.904444444444444</c:v>
                </c:pt>
                <c:pt idx="7">
                  <c:v>0.954</c:v>
                </c:pt>
                <c:pt idx="8">
                  <c:v>0.916</c:v>
                </c:pt>
                <c:pt idx="9">
                  <c:v>0.894285714285714</c:v>
                </c:pt>
                <c:pt idx="10">
                  <c:v>0.905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22634640"/>
        <c:axId val="-2122629472"/>
      </c:lineChart>
      <c:catAx>
        <c:axId val="-2122634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Assignment</a:t>
                </a:r>
                <a:r>
                  <a:rPr lang="en-US" baseline="0"/>
                  <a:t> </a:t>
                </a:r>
                <a:endParaRPr lang="en-US"/>
              </a:p>
            </c:rich>
          </c:tx>
          <c:layout/>
          <c:overlay val="0"/>
        </c:title>
        <c:majorTickMark val="out"/>
        <c:minorTickMark val="none"/>
        <c:tickLblPos val="nextTo"/>
        <c:crossAx val="-2122629472"/>
        <c:crosses val="autoZero"/>
        <c:auto val="1"/>
        <c:lblAlgn val="ctr"/>
        <c:lblOffset val="100"/>
        <c:noMultiLvlLbl val="0"/>
      </c:catAx>
      <c:valAx>
        <c:axId val="-2122629472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crossAx val="-21226346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Cinderella's Scores Compared to Class Average </a:t>
            </a:r>
            <a:endParaRPr lang="en-US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Cinderella!$A$5</c:f>
              <c:strCache>
                <c:ptCount val="1"/>
                <c:pt idx="0">
                  <c:v>Individual's Percent</c:v>
                </c:pt>
              </c:strCache>
            </c:strRef>
          </c:tx>
          <c:marker>
            <c:symbol val="triangle"/>
            <c:size val="10"/>
          </c:marker>
          <c:cat>
            <c:strRef>
              <c:f>Cinderella!$B$1:$L$1</c:f>
              <c:strCache>
                <c:ptCount val="11"/>
                <c:pt idx="0">
                  <c:v>One Child Project </c:v>
                </c:pt>
                <c:pt idx="1">
                  <c:v>Website Presentation </c:v>
                </c:pt>
                <c:pt idx="2">
                  <c:v>Test 1 </c:v>
                </c:pt>
                <c:pt idx="3">
                  <c:v>Service Learning #1</c:v>
                </c:pt>
                <c:pt idx="4">
                  <c:v>Final Exam </c:v>
                </c:pt>
                <c:pt idx="5">
                  <c:v>Chapter Summary/ Quizzes </c:v>
                </c:pt>
                <c:pt idx="6">
                  <c:v>RTI Activity </c:v>
                </c:pt>
                <c:pt idx="7">
                  <c:v>Class Dispostion </c:v>
                </c:pt>
                <c:pt idx="8">
                  <c:v>Student Comparison </c:v>
                </c:pt>
                <c:pt idx="9">
                  <c:v>Service Activity #2</c:v>
                </c:pt>
                <c:pt idx="10">
                  <c:v>Service learning hours </c:v>
                </c:pt>
              </c:strCache>
            </c:strRef>
          </c:cat>
          <c:val>
            <c:numRef>
              <c:f>Cinderella!$B$5:$L$5</c:f>
              <c:numCache>
                <c:formatCode>General</c:formatCode>
                <c:ptCount val="11"/>
                <c:pt idx="0">
                  <c:v>0.725</c:v>
                </c:pt>
                <c:pt idx="1">
                  <c:v>0.84</c:v>
                </c:pt>
                <c:pt idx="2">
                  <c:v>0.99</c:v>
                </c:pt>
                <c:pt idx="3">
                  <c:v>0.571428571428571</c:v>
                </c:pt>
                <c:pt idx="4">
                  <c:v>1.0</c:v>
                </c:pt>
                <c:pt idx="5">
                  <c:v>0.761538461538461</c:v>
                </c:pt>
                <c:pt idx="6">
                  <c:v>0.866666666666667</c:v>
                </c:pt>
                <c:pt idx="7">
                  <c:v>0.89</c:v>
                </c:pt>
                <c:pt idx="8">
                  <c:v>0.94</c:v>
                </c:pt>
                <c:pt idx="9">
                  <c:v>0.828571428571429</c:v>
                </c:pt>
                <c:pt idx="10">
                  <c:v>1.0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Cinderella!$A$6</c:f>
              <c:strCache>
                <c:ptCount val="1"/>
                <c:pt idx="0">
                  <c:v>Class Average Percent</c:v>
                </c:pt>
              </c:strCache>
            </c:strRef>
          </c:tx>
          <c:marker>
            <c:symbol val="triangle"/>
            <c:size val="10"/>
          </c:marker>
          <c:cat>
            <c:strRef>
              <c:f>Cinderella!$B$1:$L$1</c:f>
              <c:strCache>
                <c:ptCount val="11"/>
                <c:pt idx="0">
                  <c:v>One Child Project </c:v>
                </c:pt>
                <c:pt idx="1">
                  <c:v>Website Presentation </c:v>
                </c:pt>
                <c:pt idx="2">
                  <c:v>Test 1 </c:v>
                </c:pt>
                <c:pt idx="3">
                  <c:v>Service Learning #1</c:v>
                </c:pt>
                <c:pt idx="4">
                  <c:v>Final Exam </c:v>
                </c:pt>
                <c:pt idx="5">
                  <c:v>Chapter Summary/ Quizzes </c:v>
                </c:pt>
                <c:pt idx="6">
                  <c:v>RTI Activity </c:v>
                </c:pt>
                <c:pt idx="7">
                  <c:v>Class Dispostion </c:v>
                </c:pt>
                <c:pt idx="8">
                  <c:v>Student Comparison </c:v>
                </c:pt>
                <c:pt idx="9">
                  <c:v>Service Activity #2</c:v>
                </c:pt>
                <c:pt idx="10">
                  <c:v>Service learning hours </c:v>
                </c:pt>
              </c:strCache>
            </c:strRef>
          </c:cat>
          <c:val>
            <c:numRef>
              <c:f>Cinderella!$B$6:$L$6</c:f>
              <c:numCache>
                <c:formatCode>General</c:formatCode>
                <c:ptCount val="11"/>
                <c:pt idx="0">
                  <c:v>0.8525</c:v>
                </c:pt>
                <c:pt idx="1">
                  <c:v>0.772</c:v>
                </c:pt>
                <c:pt idx="2">
                  <c:v>0.838</c:v>
                </c:pt>
                <c:pt idx="3">
                  <c:v>0.862857142857143</c:v>
                </c:pt>
                <c:pt idx="4">
                  <c:v>0.901</c:v>
                </c:pt>
                <c:pt idx="5">
                  <c:v>0.878461538461538</c:v>
                </c:pt>
                <c:pt idx="6">
                  <c:v>0.904444444444444</c:v>
                </c:pt>
                <c:pt idx="7">
                  <c:v>0.954</c:v>
                </c:pt>
                <c:pt idx="8">
                  <c:v>0.916</c:v>
                </c:pt>
                <c:pt idx="9">
                  <c:v>0.894285714285714</c:v>
                </c:pt>
                <c:pt idx="10">
                  <c:v>0.905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25297152"/>
        <c:axId val="-2125302336"/>
      </c:lineChart>
      <c:catAx>
        <c:axId val="-2125297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Assignment</a:t>
                </a:r>
                <a:r>
                  <a:rPr lang="en-US" baseline="0"/>
                  <a:t> </a:t>
                </a:r>
                <a:endParaRPr lang="en-US"/>
              </a:p>
            </c:rich>
          </c:tx>
          <c:overlay val="0"/>
        </c:title>
        <c:majorTickMark val="out"/>
        <c:minorTickMark val="none"/>
        <c:tickLblPos val="nextTo"/>
        <c:crossAx val="-2125302336"/>
        <c:crosses val="autoZero"/>
        <c:auto val="1"/>
        <c:lblAlgn val="ctr"/>
        <c:lblOffset val="100"/>
        <c:noMultiLvlLbl val="0"/>
      </c:catAx>
      <c:valAx>
        <c:axId val="-2125302336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</a:t>
                </a:r>
                <a:r>
                  <a:rPr lang="en-US" baseline="0"/>
                  <a:t> </a:t>
                </a:r>
                <a:endParaRPr lang="en-US"/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-21252971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Meg's Scores Compared to Class Average </a:t>
            </a:r>
            <a:endParaRPr lang="en-US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Meg!$A$5</c:f>
              <c:strCache>
                <c:ptCount val="1"/>
                <c:pt idx="0">
                  <c:v>Individual's Percent</c:v>
                </c:pt>
              </c:strCache>
            </c:strRef>
          </c:tx>
          <c:marker>
            <c:symbol val="square"/>
            <c:size val="10"/>
          </c:marker>
          <c:cat>
            <c:strRef>
              <c:f>Meg!$B$1:$L$1</c:f>
              <c:strCache>
                <c:ptCount val="11"/>
                <c:pt idx="0">
                  <c:v>One Child Project </c:v>
                </c:pt>
                <c:pt idx="1">
                  <c:v>Website Presentation </c:v>
                </c:pt>
                <c:pt idx="2">
                  <c:v>Test 1 </c:v>
                </c:pt>
                <c:pt idx="3">
                  <c:v>Service Learning #1</c:v>
                </c:pt>
                <c:pt idx="4">
                  <c:v>Final Exam </c:v>
                </c:pt>
                <c:pt idx="5">
                  <c:v>Chapter Summary/ Quizzes </c:v>
                </c:pt>
                <c:pt idx="6">
                  <c:v>RTI Activity </c:v>
                </c:pt>
                <c:pt idx="7">
                  <c:v>Class Dispostion </c:v>
                </c:pt>
                <c:pt idx="8">
                  <c:v>Student Comparison </c:v>
                </c:pt>
                <c:pt idx="9">
                  <c:v>Service Activity #2</c:v>
                </c:pt>
                <c:pt idx="10">
                  <c:v>Service learning hours </c:v>
                </c:pt>
              </c:strCache>
            </c:strRef>
          </c:cat>
          <c:val>
            <c:numRef>
              <c:f>Meg!$B$5:$L$5</c:f>
              <c:numCache>
                <c:formatCode>General</c:formatCode>
                <c:ptCount val="11"/>
                <c:pt idx="0">
                  <c:v>0.925</c:v>
                </c:pt>
                <c:pt idx="1">
                  <c:v>0.92</c:v>
                </c:pt>
                <c:pt idx="2">
                  <c:v>0.92</c:v>
                </c:pt>
                <c:pt idx="3">
                  <c:v>1.0</c:v>
                </c:pt>
                <c:pt idx="4">
                  <c:v>0.92</c:v>
                </c:pt>
                <c:pt idx="5">
                  <c:v>0.953846153846154</c:v>
                </c:pt>
                <c:pt idx="6">
                  <c:v>0.933333333333333</c:v>
                </c:pt>
                <c:pt idx="7">
                  <c:v>0.97</c:v>
                </c:pt>
                <c:pt idx="8">
                  <c:v>1.0</c:v>
                </c:pt>
                <c:pt idx="9">
                  <c:v>0.857142857142857</c:v>
                </c:pt>
                <c:pt idx="10">
                  <c:v>0.8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Meg!$A$6</c:f>
              <c:strCache>
                <c:ptCount val="1"/>
                <c:pt idx="0">
                  <c:v>Class Average Percent</c:v>
                </c:pt>
              </c:strCache>
            </c:strRef>
          </c:tx>
          <c:marker>
            <c:symbol val="square"/>
            <c:size val="10"/>
          </c:marker>
          <c:cat>
            <c:strRef>
              <c:f>Meg!$B$1:$L$1</c:f>
              <c:strCache>
                <c:ptCount val="11"/>
                <c:pt idx="0">
                  <c:v>One Child Project </c:v>
                </c:pt>
                <c:pt idx="1">
                  <c:v>Website Presentation </c:v>
                </c:pt>
                <c:pt idx="2">
                  <c:v>Test 1 </c:v>
                </c:pt>
                <c:pt idx="3">
                  <c:v>Service Learning #1</c:v>
                </c:pt>
                <c:pt idx="4">
                  <c:v>Final Exam </c:v>
                </c:pt>
                <c:pt idx="5">
                  <c:v>Chapter Summary/ Quizzes </c:v>
                </c:pt>
                <c:pt idx="6">
                  <c:v>RTI Activity </c:v>
                </c:pt>
                <c:pt idx="7">
                  <c:v>Class Dispostion </c:v>
                </c:pt>
                <c:pt idx="8">
                  <c:v>Student Comparison </c:v>
                </c:pt>
                <c:pt idx="9">
                  <c:v>Service Activity #2</c:v>
                </c:pt>
                <c:pt idx="10">
                  <c:v>Service learning hours </c:v>
                </c:pt>
              </c:strCache>
            </c:strRef>
          </c:cat>
          <c:val>
            <c:numRef>
              <c:f>Meg!$B$6:$L$6</c:f>
              <c:numCache>
                <c:formatCode>General</c:formatCode>
                <c:ptCount val="11"/>
                <c:pt idx="0">
                  <c:v>0.8525</c:v>
                </c:pt>
                <c:pt idx="1">
                  <c:v>0.772</c:v>
                </c:pt>
                <c:pt idx="2">
                  <c:v>0.838</c:v>
                </c:pt>
                <c:pt idx="3">
                  <c:v>0.862857142857143</c:v>
                </c:pt>
                <c:pt idx="4">
                  <c:v>0.901</c:v>
                </c:pt>
                <c:pt idx="5">
                  <c:v>0.878461538461538</c:v>
                </c:pt>
                <c:pt idx="6">
                  <c:v>0.904444444444444</c:v>
                </c:pt>
                <c:pt idx="7">
                  <c:v>0.954</c:v>
                </c:pt>
                <c:pt idx="8">
                  <c:v>0.916</c:v>
                </c:pt>
                <c:pt idx="9">
                  <c:v>0.894285714285714</c:v>
                </c:pt>
                <c:pt idx="10">
                  <c:v>0.905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22619008"/>
        <c:axId val="-2122614032"/>
      </c:lineChart>
      <c:catAx>
        <c:axId val="-2122619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Assignment</a:t>
                </a:r>
              </a:p>
            </c:rich>
          </c:tx>
          <c:overlay val="0"/>
        </c:title>
        <c:majorTickMark val="out"/>
        <c:minorTickMark val="none"/>
        <c:tickLblPos val="nextTo"/>
        <c:crossAx val="-2122614032"/>
        <c:crosses val="autoZero"/>
        <c:auto val="1"/>
        <c:lblAlgn val="ctr"/>
        <c:lblOffset val="100"/>
        <c:noMultiLvlLbl val="0"/>
      </c:catAx>
      <c:valAx>
        <c:axId val="-2122614032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-21226190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Snow White's Scores Compared to Class Average </a:t>
            </a:r>
            <a:endParaRPr lang="en-US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'Snow White'!$A$5</c:f>
              <c:strCache>
                <c:ptCount val="1"/>
                <c:pt idx="0">
                  <c:v>individual's Percent</c:v>
                </c:pt>
              </c:strCache>
            </c:strRef>
          </c:tx>
          <c:marker>
            <c:symbol val="diamond"/>
            <c:size val="10"/>
          </c:marker>
          <c:cat>
            <c:strRef>
              <c:f>'Snow White'!$B$1:$L$1</c:f>
              <c:strCache>
                <c:ptCount val="11"/>
                <c:pt idx="0">
                  <c:v>One Child Project </c:v>
                </c:pt>
                <c:pt idx="1">
                  <c:v>Website Presentation </c:v>
                </c:pt>
                <c:pt idx="2">
                  <c:v>Test 1 </c:v>
                </c:pt>
                <c:pt idx="3">
                  <c:v>Service Learning #1</c:v>
                </c:pt>
                <c:pt idx="4">
                  <c:v>Final Exam </c:v>
                </c:pt>
                <c:pt idx="5">
                  <c:v>Chapter Summary/ Quizzes </c:v>
                </c:pt>
                <c:pt idx="6">
                  <c:v>RTI Activity </c:v>
                </c:pt>
                <c:pt idx="7">
                  <c:v>Class Dispostion </c:v>
                </c:pt>
                <c:pt idx="8">
                  <c:v>Student Comparison </c:v>
                </c:pt>
                <c:pt idx="9">
                  <c:v>Service Activity #2</c:v>
                </c:pt>
                <c:pt idx="10">
                  <c:v>Service learning hours </c:v>
                </c:pt>
              </c:strCache>
            </c:strRef>
          </c:cat>
          <c:val>
            <c:numRef>
              <c:f>'Snow White'!$B$5:$L$5</c:f>
              <c:numCache>
                <c:formatCode>General</c:formatCode>
                <c:ptCount val="11"/>
                <c:pt idx="0">
                  <c:v>0.525</c:v>
                </c:pt>
                <c:pt idx="1">
                  <c:v>1.0</c:v>
                </c:pt>
                <c:pt idx="2">
                  <c:v>0.76</c:v>
                </c:pt>
                <c:pt idx="3">
                  <c:v>0.971428571428571</c:v>
                </c:pt>
                <c:pt idx="4">
                  <c:v>0.76</c:v>
                </c:pt>
                <c:pt idx="5">
                  <c:v>1.0</c:v>
                </c:pt>
                <c:pt idx="6">
                  <c:v>0.844444444444444</c:v>
                </c:pt>
                <c:pt idx="7">
                  <c:v>0.96</c:v>
                </c:pt>
                <c:pt idx="8">
                  <c:v>0.84</c:v>
                </c:pt>
                <c:pt idx="9">
                  <c:v>0.914285714285714</c:v>
                </c:pt>
                <c:pt idx="10">
                  <c:v>0.85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'Snow White'!$A$6</c:f>
              <c:strCache>
                <c:ptCount val="1"/>
                <c:pt idx="0">
                  <c:v>Class Average Percent</c:v>
                </c:pt>
              </c:strCache>
            </c:strRef>
          </c:tx>
          <c:marker>
            <c:symbol val="diamond"/>
            <c:size val="10"/>
          </c:marker>
          <c:cat>
            <c:strRef>
              <c:f>'Snow White'!$B$1:$L$1</c:f>
              <c:strCache>
                <c:ptCount val="11"/>
                <c:pt idx="0">
                  <c:v>One Child Project </c:v>
                </c:pt>
                <c:pt idx="1">
                  <c:v>Website Presentation </c:v>
                </c:pt>
                <c:pt idx="2">
                  <c:v>Test 1 </c:v>
                </c:pt>
                <c:pt idx="3">
                  <c:v>Service Learning #1</c:v>
                </c:pt>
                <c:pt idx="4">
                  <c:v>Final Exam </c:v>
                </c:pt>
                <c:pt idx="5">
                  <c:v>Chapter Summary/ Quizzes </c:v>
                </c:pt>
                <c:pt idx="6">
                  <c:v>RTI Activity </c:v>
                </c:pt>
                <c:pt idx="7">
                  <c:v>Class Dispostion </c:v>
                </c:pt>
                <c:pt idx="8">
                  <c:v>Student Comparison </c:v>
                </c:pt>
                <c:pt idx="9">
                  <c:v>Service Activity #2</c:v>
                </c:pt>
                <c:pt idx="10">
                  <c:v>Service learning hours </c:v>
                </c:pt>
              </c:strCache>
            </c:strRef>
          </c:cat>
          <c:val>
            <c:numRef>
              <c:f>'Snow White'!$B$6:$L$6</c:f>
              <c:numCache>
                <c:formatCode>General</c:formatCode>
                <c:ptCount val="11"/>
                <c:pt idx="0">
                  <c:v>0.8525</c:v>
                </c:pt>
                <c:pt idx="1">
                  <c:v>0.772</c:v>
                </c:pt>
                <c:pt idx="2">
                  <c:v>0.838</c:v>
                </c:pt>
                <c:pt idx="3">
                  <c:v>0.862857142857143</c:v>
                </c:pt>
                <c:pt idx="4">
                  <c:v>0.901</c:v>
                </c:pt>
                <c:pt idx="5">
                  <c:v>0.878461538461538</c:v>
                </c:pt>
                <c:pt idx="6">
                  <c:v>0.904444444444444</c:v>
                </c:pt>
                <c:pt idx="7">
                  <c:v>0.954</c:v>
                </c:pt>
                <c:pt idx="8">
                  <c:v>0.916</c:v>
                </c:pt>
                <c:pt idx="9">
                  <c:v>0.894285714285714</c:v>
                </c:pt>
                <c:pt idx="10">
                  <c:v>0.905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22550848"/>
        <c:axId val="-2122545872"/>
      </c:lineChart>
      <c:catAx>
        <c:axId val="-2122550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Assignment</a:t>
                </a:r>
              </a:p>
            </c:rich>
          </c:tx>
          <c:overlay val="0"/>
        </c:title>
        <c:majorTickMark val="out"/>
        <c:minorTickMark val="none"/>
        <c:tickLblPos val="nextTo"/>
        <c:crossAx val="-2122545872"/>
        <c:crosses val="autoZero"/>
        <c:auto val="1"/>
        <c:lblAlgn val="ctr"/>
        <c:lblOffset val="100"/>
        <c:noMultiLvlLbl val="0"/>
      </c:catAx>
      <c:valAx>
        <c:axId val="-2122545872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-21225508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488950</xdr:colOff>
      <xdr:row>49</xdr:row>
      <xdr:rowOff>12700</xdr:rowOff>
    </xdr:from>
    <xdr:to>
      <xdr:col>21</xdr:col>
      <xdr:colOff>107950</xdr:colOff>
      <xdr:row>63</xdr:row>
      <xdr:rowOff>88900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1168400</xdr:colOff>
      <xdr:row>10</xdr:row>
      <xdr:rowOff>63500</xdr:rowOff>
    </xdr:from>
    <xdr:to>
      <xdr:col>8</xdr:col>
      <xdr:colOff>177800</xdr:colOff>
      <xdr:row>34</xdr:row>
      <xdr:rowOff>25400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165100</xdr:colOff>
      <xdr:row>13</xdr:row>
      <xdr:rowOff>63500</xdr:rowOff>
    </xdr:from>
    <xdr:to>
      <xdr:col>7</xdr:col>
      <xdr:colOff>406400</xdr:colOff>
      <xdr:row>38</xdr:row>
      <xdr:rowOff>25400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11</xdr:row>
      <xdr:rowOff>101600</xdr:rowOff>
    </xdr:from>
    <xdr:to>
      <xdr:col>34</xdr:col>
      <xdr:colOff>304800</xdr:colOff>
      <xdr:row>41</xdr:row>
      <xdr:rowOff>165100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762000</xdr:colOff>
      <xdr:row>10</xdr:row>
      <xdr:rowOff>165100</xdr:rowOff>
    </xdr:from>
    <xdr:to>
      <xdr:col>10</xdr:col>
      <xdr:colOff>1028700</xdr:colOff>
      <xdr:row>44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10</xdr:row>
      <xdr:rowOff>38100</xdr:rowOff>
    </xdr:from>
    <xdr:to>
      <xdr:col>11</xdr:col>
      <xdr:colOff>622300</xdr:colOff>
      <xdr:row>46</xdr:row>
      <xdr:rowOff>139700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9</xdr:row>
      <xdr:rowOff>171450</xdr:rowOff>
    </xdr:from>
    <xdr:to>
      <xdr:col>8</xdr:col>
      <xdr:colOff>330200</xdr:colOff>
      <xdr:row>35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1397000</xdr:colOff>
      <xdr:row>9</xdr:row>
      <xdr:rowOff>120650</xdr:rowOff>
    </xdr:from>
    <xdr:to>
      <xdr:col>8</xdr:col>
      <xdr:colOff>952500</xdr:colOff>
      <xdr:row>30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139700</xdr:colOff>
      <xdr:row>10</xdr:row>
      <xdr:rowOff>63500</xdr:rowOff>
    </xdr:from>
    <xdr:to>
      <xdr:col>16</xdr:col>
      <xdr:colOff>508000</xdr:colOff>
      <xdr:row>32</xdr:row>
      <xdr:rowOff>101600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749300</xdr:colOff>
      <xdr:row>10</xdr:row>
      <xdr:rowOff>177800</xdr:rowOff>
    </xdr:from>
    <xdr:to>
      <xdr:col>10</xdr:col>
      <xdr:colOff>12700</xdr:colOff>
      <xdr:row>36</xdr:row>
      <xdr:rowOff>101600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279400</xdr:colOff>
      <xdr:row>12</xdr:row>
      <xdr:rowOff>63500</xdr:rowOff>
    </xdr:from>
    <xdr:to>
      <xdr:col>8</xdr:col>
      <xdr:colOff>393700</xdr:colOff>
      <xdr:row>43</xdr:row>
      <xdr:rowOff>127000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1435100</xdr:colOff>
      <xdr:row>10</xdr:row>
      <xdr:rowOff>63500</xdr:rowOff>
    </xdr:from>
    <xdr:to>
      <xdr:col>9</xdr:col>
      <xdr:colOff>381000</xdr:colOff>
      <xdr:row>42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opLeftCell="A17" workbookViewId="0">
      <selection activeCell="B32" sqref="B32"/>
    </sheetView>
  </sheetViews>
  <sheetFormatPr baseColWidth="10" defaultRowHeight="16" x14ac:dyDescent="0.2"/>
  <cols>
    <col min="1" max="1" width="15.83203125" customWidth="1"/>
    <col min="2" max="2" width="17.5" customWidth="1"/>
    <col min="3" max="3" width="20.5" customWidth="1"/>
    <col min="4" max="4" width="17.33203125" customWidth="1"/>
    <col min="5" max="5" width="21.1640625" customWidth="1"/>
    <col min="6" max="6" width="18.33203125" customWidth="1"/>
    <col min="7" max="7" width="24" customWidth="1"/>
    <col min="8" max="8" width="17.5" customWidth="1"/>
    <col min="9" max="9" width="14.1640625" customWidth="1"/>
    <col min="10" max="10" width="17.1640625" customWidth="1"/>
    <col min="11" max="11" width="16" customWidth="1"/>
    <col min="12" max="12" width="18.6640625" customWidth="1"/>
  </cols>
  <sheetData>
    <row r="1" spans="1:9" x14ac:dyDescent="0.2">
      <c r="A1" t="s">
        <v>0</v>
      </c>
      <c r="B1" t="s">
        <v>5</v>
      </c>
      <c r="C1" t="s">
        <v>6</v>
      </c>
      <c r="D1" t="s">
        <v>7</v>
      </c>
      <c r="E1" t="s">
        <v>8</v>
      </c>
      <c r="F1" t="s">
        <v>16</v>
      </c>
      <c r="G1" t="s">
        <v>17</v>
      </c>
      <c r="H1" t="s">
        <v>19</v>
      </c>
      <c r="I1" t="s">
        <v>18</v>
      </c>
    </row>
    <row r="2" spans="1:9" x14ac:dyDescent="0.2">
      <c r="A2" t="s">
        <v>9</v>
      </c>
      <c r="B2">
        <v>35</v>
      </c>
      <c r="C2">
        <v>25</v>
      </c>
      <c r="D2">
        <v>100</v>
      </c>
      <c r="E2">
        <v>31</v>
      </c>
      <c r="F2">
        <v>89</v>
      </c>
      <c r="G2">
        <f>SUM(B2:F2)</f>
        <v>280</v>
      </c>
      <c r="H2" s="1">
        <f>G2/G$13*100</f>
        <v>93.333333333333329</v>
      </c>
    </row>
    <row r="3" spans="1:9" x14ac:dyDescent="0.2">
      <c r="A3" t="s">
        <v>1</v>
      </c>
      <c r="B3">
        <v>36</v>
      </c>
      <c r="C3">
        <v>13</v>
      </c>
      <c r="D3">
        <v>88</v>
      </c>
      <c r="E3">
        <v>25</v>
      </c>
      <c r="F3">
        <v>90</v>
      </c>
      <c r="G3">
        <f t="shared" ref="G3:G11" si="0">SUM(B3:F3)</f>
        <v>252</v>
      </c>
      <c r="H3" s="1">
        <f t="shared" ref="H3:H11" si="1">G3/G$13*100</f>
        <v>84</v>
      </c>
    </row>
    <row r="4" spans="1:9" x14ac:dyDescent="0.2">
      <c r="A4" t="s">
        <v>10</v>
      </c>
      <c r="B4">
        <v>40</v>
      </c>
      <c r="C4">
        <v>10</v>
      </c>
      <c r="D4">
        <v>63</v>
      </c>
      <c r="E4">
        <v>35</v>
      </c>
      <c r="F4">
        <v>93</v>
      </c>
      <c r="G4">
        <f t="shared" si="0"/>
        <v>241</v>
      </c>
      <c r="H4" s="1">
        <f t="shared" si="1"/>
        <v>80.333333333333329</v>
      </c>
    </row>
    <row r="5" spans="1:9" x14ac:dyDescent="0.2">
      <c r="A5" t="s">
        <v>2</v>
      </c>
      <c r="B5">
        <v>32</v>
      </c>
      <c r="C5">
        <v>15</v>
      </c>
      <c r="D5">
        <v>93</v>
      </c>
      <c r="E5">
        <v>28</v>
      </c>
      <c r="F5">
        <v>95</v>
      </c>
      <c r="G5">
        <f t="shared" si="0"/>
        <v>263</v>
      </c>
      <c r="H5" s="1">
        <f t="shared" si="1"/>
        <v>87.666666666666671</v>
      </c>
    </row>
    <row r="6" spans="1:9" x14ac:dyDescent="0.2">
      <c r="A6" t="s">
        <v>3</v>
      </c>
      <c r="B6">
        <v>29</v>
      </c>
      <c r="C6">
        <v>21</v>
      </c>
      <c r="D6">
        <v>99</v>
      </c>
      <c r="E6">
        <v>20</v>
      </c>
      <c r="F6">
        <v>100</v>
      </c>
      <c r="G6">
        <f t="shared" si="0"/>
        <v>269</v>
      </c>
      <c r="H6" s="1">
        <f t="shared" si="1"/>
        <v>89.666666666666657</v>
      </c>
    </row>
    <row r="7" spans="1:9" x14ac:dyDescent="0.2">
      <c r="A7" t="s">
        <v>4</v>
      </c>
      <c r="B7">
        <v>37</v>
      </c>
      <c r="C7">
        <v>23</v>
      </c>
      <c r="D7">
        <v>92</v>
      </c>
      <c r="E7">
        <v>35</v>
      </c>
      <c r="F7">
        <v>92</v>
      </c>
      <c r="G7">
        <f t="shared" si="0"/>
        <v>279</v>
      </c>
      <c r="H7" s="1">
        <f t="shared" si="1"/>
        <v>93</v>
      </c>
    </row>
    <row r="8" spans="1:9" x14ac:dyDescent="0.2">
      <c r="A8" t="s">
        <v>11</v>
      </c>
      <c r="B8">
        <v>21</v>
      </c>
      <c r="C8">
        <v>25</v>
      </c>
      <c r="D8">
        <v>76</v>
      </c>
      <c r="E8">
        <v>34</v>
      </c>
      <c r="F8">
        <v>76</v>
      </c>
      <c r="G8">
        <f t="shared" si="0"/>
        <v>232</v>
      </c>
      <c r="H8" s="1">
        <f t="shared" si="1"/>
        <v>77.333333333333329</v>
      </c>
    </row>
    <row r="9" spans="1:9" x14ac:dyDescent="0.2">
      <c r="A9" t="s">
        <v>13</v>
      </c>
      <c r="B9">
        <v>32</v>
      </c>
      <c r="C9">
        <v>24</v>
      </c>
      <c r="D9">
        <v>53</v>
      </c>
      <c r="E9">
        <v>29</v>
      </c>
      <c r="F9">
        <v>86</v>
      </c>
      <c r="G9">
        <f t="shared" si="0"/>
        <v>224</v>
      </c>
      <c r="H9" s="1">
        <f t="shared" si="1"/>
        <v>74.666666666666671</v>
      </c>
    </row>
    <row r="10" spans="1:9" x14ac:dyDescent="0.2">
      <c r="A10" t="s">
        <v>12</v>
      </c>
      <c r="B10">
        <v>40</v>
      </c>
      <c r="C10">
        <v>17</v>
      </c>
      <c r="D10">
        <v>85</v>
      </c>
      <c r="E10">
        <v>30</v>
      </c>
      <c r="F10">
        <v>100</v>
      </c>
      <c r="G10">
        <f t="shared" si="0"/>
        <v>272</v>
      </c>
      <c r="H10" s="1">
        <f t="shared" si="1"/>
        <v>90.666666666666657</v>
      </c>
    </row>
    <row r="11" spans="1:9" x14ac:dyDescent="0.2">
      <c r="A11" t="s">
        <v>14</v>
      </c>
      <c r="B11">
        <v>39</v>
      </c>
      <c r="C11">
        <v>20</v>
      </c>
      <c r="D11">
        <v>89</v>
      </c>
      <c r="E11">
        <v>35</v>
      </c>
      <c r="F11">
        <v>80</v>
      </c>
      <c r="G11">
        <f t="shared" si="0"/>
        <v>263</v>
      </c>
      <c r="H11" s="1">
        <f t="shared" si="1"/>
        <v>87.666666666666671</v>
      </c>
    </row>
    <row r="12" spans="1:9" x14ac:dyDescent="0.2">
      <c r="A12" t="s">
        <v>15</v>
      </c>
      <c r="B12">
        <f>AVERAGE(B2:B11)</f>
        <v>34.1</v>
      </c>
      <c r="C12">
        <f>AVERAGE(C2:C11)</f>
        <v>19.3</v>
      </c>
      <c r="D12">
        <f>AVERAGE(D2:D11)</f>
        <v>83.8</v>
      </c>
      <c r="E12">
        <f>AVERAGE(E2:E11)</f>
        <v>30.2</v>
      </c>
      <c r="F12">
        <f>AVERAGE(F2:F11)</f>
        <v>90.1</v>
      </c>
    </row>
    <row r="13" spans="1:9" x14ac:dyDescent="0.2">
      <c r="A13" t="s">
        <v>23</v>
      </c>
      <c r="B13">
        <v>40</v>
      </c>
      <c r="C13">
        <v>25</v>
      </c>
      <c r="D13">
        <v>100</v>
      </c>
      <c r="E13">
        <v>35</v>
      </c>
      <c r="F13">
        <v>100</v>
      </c>
      <c r="G13" s="2">
        <f>SUM(B13:F13)</f>
        <v>300</v>
      </c>
    </row>
    <row r="21" spans="1:16" x14ac:dyDescent="0.2">
      <c r="A21" t="s">
        <v>0</v>
      </c>
      <c r="B21" t="s">
        <v>5</v>
      </c>
      <c r="C21" t="s">
        <v>6</v>
      </c>
      <c r="D21" t="s">
        <v>7</v>
      </c>
      <c r="E21" t="s">
        <v>30</v>
      </c>
      <c r="F21" t="s">
        <v>16</v>
      </c>
      <c r="G21" t="s">
        <v>29</v>
      </c>
      <c r="H21" t="s">
        <v>25</v>
      </c>
      <c r="I21" t="s">
        <v>26</v>
      </c>
      <c r="J21" t="s">
        <v>27</v>
      </c>
      <c r="K21" t="s">
        <v>28</v>
      </c>
      <c r="L21" t="s">
        <v>20</v>
      </c>
      <c r="M21" t="s">
        <v>24</v>
      </c>
      <c r="N21" t="s">
        <v>21</v>
      </c>
      <c r="O21" t="s">
        <v>18</v>
      </c>
      <c r="P21" t="s">
        <v>18</v>
      </c>
    </row>
    <row r="22" spans="1:16" x14ac:dyDescent="0.2">
      <c r="A22" t="s">
        <v>9</v>
      </c>
      <c r="B22">
        <v>35</v>
      </c>
      <c r="C22">
        <v>25</v>
      </c>
      <c r="D22">
        <v>100</v>
      </c>
      <c r="E22">
        <v>31</v>
      </c>
      <c r="F22">
        <v>89</v>
      </c>
      <c r="G22">
        <v>120</v>
      </c>
      <c r="H22">
        <v>41</v>
      </c>
      <c r="I22">
        <v>100</v>
      </c>
      <c r="J22">
        <v>42</v>
      </c>
      <c r="K22">
        <v>35</v>
      </c>
      <c r="L22">
        <v>19</v>
      </c>
      <c r="M22">
        <f>SUM(B22:L22)</f>
        <v>637</v>
      </c>
      <c r="N22" s="3">
        <f>M22/M$33*100</f>
        <v>93.67647058823529</v>
      </c>
      <c r="O22" s="3" t="str">
        <f>VLOOKUP(N22,O$37:O$48:P$37:P$48,2,TRUE)</f>
        <v>A</v>
      </c>
      <c r="P22" t="str">
        <f>VLOOKUP(N22,GradingScale,2,TRUE)</f>
        <v>A</v>
      </c>
    </row>
    <row r="23" spans="1:16" x14ac:dyDescent="0.2">
      <c r="A23" t="s">
        <v>1</v>
      </c>
      <c r="B23">
        <v>36</v>
      </c>
      <c r="C23">
        <v>13</v>
      </c>
      <c r="D23">
        <v>88</v>
      </c>
      <c r="E23">
        <v>25</v>
      </c>
      <c r="F23">
        <v>90</v>
      </c>
      <c r="G23">
        <v>100</v>
      </c>
      <c r="H23">
        <v>38</v>
      </c>
      <c r="I23">
        <v>98</v>
      </c>
      <c r="J23">
        <v>45</v>
      </c>
      <c r="K23">
        <v>32</v>
      </c>
      <c r="L23">
        <v>18</v>
      </c>
      <c r="M23">
        <f t="shared" ref="M23:M31" si="2">SUM(B23:L23)</f>
        <v>583</v>
      </c>
      <c r="N23" s="3">
        <f t="shared" ref="N23:N31" si="3">M23/M$33*100</f>
        <v>85.735294117647058</v>
      </c>
      <c r="O23" s="3" t="str">
        <f>VLOOKUP(N23,O$37:O$48:P$37:P$48,2,TRUE)</f>
        <v>B</v>
      </c>
      <c r="P23" t="str">
        <f t="shared" ref="P23:P31" si="4">VLOOKUP(N23,GradingScale,2,TRUE)</f>
        <v>B</v>
      </c>
    </row>
    <row r="24" spans="1:16" x14ac:dyDescent="0.2">
      <c r="A24" t="s">
        <v>10</v>
      </c>
      <c r="B24">
        <v>40</v>
      </c>
      <c r="C24">
        <v>10</v>
      </c>
      <c r="D24">
        <v>63</v>
      </c>
      <c r="E24">
        <v>35</v>
      </c>
      <c r="F24">
        <v>93</v>
      </c>
      <c r="G24">
        <v>113</v>
      </c>
      <c r="H24">
        <v>40</v>
      </c>
      <c r="I24">
        <v>92</v>
      </c>
      <c r="J24">
        <v>50</v>
      </c>
      <c r="K24">
        <v>27</v>
      </c>
      <c r="L24">
        <v>20</v>
      </c>
      <c r="M24">
        <f t="shared" si="2"/>
        <v>583</v>
      </c>
      <c r="N24" s="3">
        <f t="shared" si="3"/>
        <v>85.735294117647058</v>
      </c>
      <c r="O24" s="3" t="str">
        <f>VLOOKUP(N24,O$37:O$48:P$37:P$48,2,TRUE)</f>
        <v>B</v>
      </c>
      <c r="P24" t="str">
        <f t="shared" si="4"/>
        <v>B</v>
      </c>
    </row>
    <row r="25" spans="1:16" x14ac:dyDescent="0.2">
      <c r="A25" t="s">
        <v>2</v>
      </c>
      <c r="B25">
        <v>32</v>
      </c>
      <c r="C25">
        <v>15</v>
      </c>
      <c r="D25">
        <v>93</v>
      </c>
      <c r="E25">
        <v>28</v>
      </c>
      <c r="F25">
        <v>95</v>
      </c>
      <c r="G25">
        <v>95</v>
      </c>
      <c r="H25">
        <v>45</v>
      </c>
      <c r="I25">
        <v>90</v>
      </c>
      <c r="J25">
        <v>49</v>
      </c>
      <c r="K25">
        <v>28</v>
      </c>
      <c r="L25">
        <v>15</v>
      </c>
      <c r="M25">
        <f t="shared" si="2"/>
        <v>585</v>
      </c>
      <c r="N25" s="3">
        <f t="shared" si="3"/>
        <v>86.029411764705884</v>
      </c>
      <c r="O25" s="3" t="str">
        <f>VLOOKUP(N25,O$37:O$48:P$37:P$48,2,TRUE)</f>
        <v>B</v>
      </c>
      <c r="P25" t="str">
        <f t="shared" si="4"/>
        <v>B</v>
      </c>
    </row>
    <row r="26" spans="1:16" x14ac:dyDescent="0.2">
      <c r="A26" t="s">
        <v>3</v>
      </c>
      <c r="B26">
        <v>29</v>
      </c>
      <c r="C26">
        <v>21</v>
      </c>
      <c r="D26">
        <v>99</v>
      </c>
      <c r="E26">
        <v>20</v>
      </c>
      <c r="F26">
        <v>100</v>
      </c>
      <c r="G26">
        <v>99</v>
      </c>
      <c r="H26">
        <v>39</v>
      </c>
      <c r="I26">
        <v>89</v>
      </c>
      <c r="J26">
        <v>47</v>
      </c>
      <c r="K26">
        <v>29</v>
      </c>
      <c r="L26">
        <v>20</v>
      </c>
      <c r="M26">
        <f t="shared" si="2"/>
        <v>592</v>
      </c>
      <c r="N26" s="3">
        <f t="shared" si="3"/>
        <v>87.058823529411768</v>
      </c>
      <c r="O26" s="3" t="str">
        <f>VLOOKUP(N26,O$37:O$48:P$37:P$48,2,TRUE)</f>
        <v>B+</v>
      </c>
      <c r="P26" t="str">
        <f t="shared" si="4"/>
        <v>B+</v>
      </c>
    </row>
    <row r="27" spans="1:16" x14ac:dyDescent="0.2">
      <c r="A27" t="s">
        <v>4</v>
      </c>
      <c r="B27">
        <v>37</v>
      </c>
      <c r="C27">
        <v>23</v>
      </c>
      <c r="D27">
        <v>92</v>
      </c>
      <c r="E27">
        <v>35</v>
      </c>
      <c r="F27">
        <v>92</v>
      </c>
      <c r="G27">
        <v>124</v>
      </c>
      <c r="H27">
        <v>42</v>
      </c>
      <c r="I27">
        <v>97</v>
      </c>
      <c r="J27">
        <v>50</v>
      </c>
      <c r="K27">
        <v>30</v>
      </c>
      <c r="L27">
        <v>16</v>
      </c>
      <c r="M27">
        <f t="shared" si="2"/>
        <v>638</v>
      </c>
      <c r="N27" s="3">
        <f t="shared" si="3"/>
        <v>93.82352941176471</v>
      </c>
      <c r="O27" s="3" t="str">
        <f>VLOOKUP(N27,O$37:O$48:P$37:P$48,2,TRUE)</f>
        <v>A</v>
      </c>
      <c r="P27" t="str">
        <f t="shared" si="4"/>
        <v>A</v>
      </c>
    </row>
    <row r="28" spans="1:16" x14ac:dyDescent="0.2">
      <c r="A28" t="s">
        <v>11</v>
      </c>
      <c r="B28">
        <v>21</v>
      </c>
      <c r="C28">
        <v>25</v>
      </c>
      <c r="D28">
        <v>76</v>
      </c>
      <c r="E28">
        <v>34</v>
      </c>
      <c r="F28">
        <v>76</v>
      </c>
      <c r="G28">
        <v>130</v>
      </c>
      <c r="H28">
        <v>38</v>
      </c>
      <c r="I28">
        <v>96</v>
      </c>
      <c r="J28">
        <v>42</v>
      </c>
      <c r="K28">
        <v>32</v>
      </c>
      <c r="L28">
        <v>17</v>
      </c>
      <c r="M28">
        <f t="shared" si="2"/>
        <v>587</v>
      </c>
      <c r="N28" s="3">
        <f t="shared" si="3"/>
        <v>86.32352941176471</v>
      </c>
      <c r="O28" s="3" t="str">
        <f>VLOOKUP(N28,O$37:O$48:P$37:P$48,2,TRUE)</f>
        <v>B</v>
      </c>
      <c r="P28" t="str">
        <f t="shared" si="4"/>
        <v>B</v>
      </c>
    </row>
    <row r="29" spans="1:16" x14ac:dyDescent="0.2">
      <c r="A29" t="s">
        <v>13</v>
      </c>
      <c r="B29">
        <v>32</v>
      </c>
      <c r="C29">
        <v>24</v>
      </c>
      <c r="D29">
        <v>53</v>
      </c>
      <c r="E29">
        <v>29</v>
      </c>
      <c r="F29">
        <v>86</v>
      </c>
      <c r="G29">
        <v>117</v>
      </c>
      <c r="H29">
        <v>41</v>
      </c>
      <c r="I29">
        <v>100</v>
      </c>
      <c r="J29">
        <v>43</v>
      </c>
      <c r="K29">
        <v>31</v>
      </c>
      <c r="L29">
        <v>19</v>
      </c>
      <c r="M29">
        <f t="shared" si="2"/>
        <v>575</v>
      </c>
      <c r="N29" s="3">
        <f t="shared" si="3"/>
        <v>84.558823529411768</v>
      </c>
      <c r="O29" s="3" t="str">
        <f>VLOOKUP(N29,O$37:O$48:P$37:P$48,2,TRUE)</f>
        <v>B</v>
      </c>
      <c r="P29" t="str">
        <f t="shared" si="4"/>
        <v>B</v>
      </c>
    </row>
    <row r="30" spans="1:16" x14ac:dyDescent="0.2">
      <c r="A30" t="s">
        <v>12</v>
      </c>
      <c r="B30">
        <v>40</v>
      </c>
      <c r="C30">
        <v>17</v>
      </c>
      <c r="D30">
        <v>85</v>
      </c>
      <c r="E30">
        <v>30</v>
      </c>
      <c r="F30">
        <v>100</v>
      </c>
      <c r="G30">
        <v>123</v>
      </c>
      <c r="H30">
        <v>45</v>
      </c>
      <c r="I30">
        <v>93</v>
      </c>
      <c r="J30">
        <v>46</v>
      </c>
      <c r="K30">
        <v>34</v>
      </c>
      <c r="L30">
        <v>20</v>
      </c>
      <c r="M30">
        <f t="shared" si="2"/>
        <v>633</v>
      </c>
      <c r="N30" s="3">
        <f t="shared" si="3"/>
        <v>93.088235294117652</v>
      </c>
      <c r="O30" s="3" t="str">
        <f>VLOOKUP(N30,O$37:O$48:P$37:P$48,2,TRUE)</f>
        <v>A</v>
      </c>
      <c r="P30" t="str">
        <f t="shared" si="4"/>
        <v>A</v>
      </c>
    </row>
    <row r="31" spans="1:16" x14ac:dyDescent="0.2">
      <c r="A31" t="s">
        <v>14</v>
      </c>
      <c r="B31">
        <v>39</v>
      </c>
      <c r="C31">
        <v>20</v>
      </c>
      <c r="D31">
        <v>89</v>
      </c>
      <c r="E31">
        <v>35</v>
      </c>
      <c r="F31">
        <v>80</v>
      </c>
      <c r="G31">
        <v>121</v>
      </c>
      <c r="H31">
        <v>38</v>
      </c>
      <c r="I31">
        <v>99</v>
      </c>
      <c r="J31">
        <v>44</v>
      </c>
      <c r="K31">
        <v>35</v>
      </c>
      <c r="L31">
        <v>17</v>
      </c>
      <c r="M31">
        <f t="shared" si="2"/>
        <v>617</v>
      </c>
      <c r="N31" s="3">
        <f t="shared" si="3"/>
        <v>90.735294117647058</v>
      </c>
      <c r="O31" s="3" t="str">
        <f>VLOOKUP(N31,O$37:O$48:P$37:P$48,2,TRUE)</f>
        <v>A-</v>
      </c>
      <c r="P31" t="str">
        <f t="shared" si="4"/>
        <v>A-</v>
      </c>
    </row>
    <row r="32" spans="1:16" x14ac:dyDescent="0.2">
      <c r="A32" t="s">
        <v>15</v>
      </c>
      <c r="B32">
        <f t="shared" ref="B32:G32" si="5">AVERAGE(B22:B31)</f>
        <v>34.1</v>
      </c>
      <c r="C32">
        <f t="shared" si="5"/>
        <v>19.3</v>
      </c>
      <c r="D32">
        <f t="shared" si="5"/>
        <v>83.8</v>
      </c>
      <c r="E32">
        <f t="shared" si="5"/>
        <v>30.2</v>
      </c>
      <c r="F32">
        <f t="shared" si="5"/>
        <v>90.1</v>
      </c>
      <c r="G32">
        <f t="shared" si="5"/>
        <v>114.2</v>
      </c>
      <c r="H32">
        <f t="shared" ref="H32:M32" si="6">AVERAGE(H22:H31)</f>
        <v>40.700000000000003</v>
      </c>
      <c r="I32">
        <f t="shared" si="6"/>
        <v>95.4</v>
      </c>
      <c r="J32">
        <f t="shared" si="6"/>
        <v>45.8</v>
      </c>
      <c r="K32">
        <f t="shared" si="6"/>
        <v>31.3</v>
      </c>
      <c r="L32">
        <f t="shared" si="6"/>
        <v>18.100000000000001</v>
      </c>
      <c r="M32">
        <f t="shared" si="6"/>
        <v>603</v>
      </c>
    </row>
    <row r="33" spans="1:16" x14ac:dyDescent="0.2">
      <c r="A33" t="s">
        <v>22</v>
      </c>
      <c r="B33">
        <v>40</v>
      </c>
      <c r="C33">
        <v>25</v>
      </c>
      <c r="D33">
        <v>100</v>
      </c>
      <c r="E33">
        <v>35</v>
      </c>
      <c r="F33">
        <v>100</v>
      </c>
      <c r="G33">
        <v>130</v>
      </c>
      <c r="H33">
        <v>45</v>
      </c>
      <c r="I33">
        <v>100</v>
      </c>
      <c r="J33">
        <v>50</v>
      </c>
      <c r="K33">
        <v>35</v>
      </c>
      <c r="L33">
        <v>20</v>
      </c>
      <c r="M33" s="2">
        <v>680</v>
      </c>
    </row>
    <row r="36" spans="1:16" x14ac:dyDescent="0.2">
      <c r="O36" t="s">
        <v>31</v>
      </c>
      <c r="P36" t="s">
        <v>18</v>
      </c>
    </row>
    <row r="37" spans="1:16" x14ac:dyDescent="0.2">
      <c r="O37">
        <v>0</v>
      </c>
      <c r="P37" t="s">
        <v>32</v>
      </c>
    </row>
    <row r="38" spans="1:16" x14ac:dyDescent="0.2">
      <c r="O38">
        <v>60</v>
      </c>
      <c r="P38" t="s">
        <v>43</v>
      </c>
    </row>
    <row r="39" spans="1:16" x14ac:dyDescent="0.2">
      <c r="A39" t="e">
        <f>IF(score&lt;=59,"F",IF(score&lt;=66.99,"D", IF(score&lt;=69.99,"D+",IF(score&lt;=72.99,"C-",IF(score&lt;=76.99,"C",IF(score&lt;=79.99,"C+", IF(score&lt;=82.99,"B-",IF(score&lt;=86.99,"B",IF(score&lt;=89.99,"B+",IF(score&lt;=92.99,"A-",IF(score&lt;=100,"A")))))))))))</f>
        <v>#NAME?</v>
      </c>
      <c r="O39">
        <v>63</v>
      </c>
      <c r="P39" t="s">
        <v>33</v>
      </c>
    </row>
    <row r="40" spans="1:16" x14ac:dyDescent="0.2">
      <c r="O40">
        <v>67</v>
      </c>
      <c r="P40" t="s">
        <v>34</v>
      </c>
    </row>
    <row r="41" spans="1:16" x14ac:dyDescent="0.2">
      <c r="O41">
        <v>70</v>
      </c>
      <c r="P41" t="s">
        <v>35</v>
      </c>
    </row>
    <row r="42" spans="1:16" x14ac:dyDescent="0.2">
      <c r="O42">
        <v>73</v>
      </c>
      <c r="P42" t="s">
        <v>36</v>
      </c>
    </row>
    <row r="43" spans="1:16" x14ac:dyDescent="0.2">
      <c r="O43">
        <v>77</v>
      </c>
      <c r="P43" t="s">
        <v>37</v>
      </c>
    </row>
    <row r="44" spans="1:16" x14ac:dyDescent="0.2">
      <c r="O44">
        <v>80</v>
      </c>
      <c r="P44" t="s">
        <v>40</v>
      </c>
    </row>
    <row r="45" spans="1:16" x14ac:dyDescent="0.2">
      <c r="O45">
        <v>83</v>
      </c>
      <c r="P45" t="s">
        <v>38</v>
      </c>
    </row>
    <row r="46" spans="1:16" x14ac:dyDescent="0.2">
      <c r="O46">
        <v>87</v>
      </c>
      <c r="P46" t="s">
        <v>41</v>
      </c>
    </row>
    <row r="47" spans="1:16" x14ac:dyDescent="0.2">
      <c r="O47">
        <v>90</v>
      </c>
      <c r="P47" t="s">
        <v>42</v>
      </c>
    </row>
    <row r="48" spans="1:16" x14ac:dyDescent="0.2">
      <c r="O48">
        <v>93</v>
      </c>
      <c r="P48" t="s">
        <v>39</v>
      </c>
    </row>
    <row r="52" spans="1:12" x14ac:dyDescent="0.2">
      <c r="A52" t="str">
        <f>A21</f>
        <v xml:space="preserve">Names </v>
      </c>
      <c r="B52" t="str">
        <f t="shared" ref="B52:L52" si="7">B21</f>
        <v xml:space="preserve">One Child Project </v>
      </c>
      <c r="C52" t="str">
        <f t="shared" si="7"/>
        <v xml:space="preserve">Website Presentation </v>
      </c>
      <c r="D52" t="str">
        <f t="shared" si="7"/>
        <v xml:space="preserve">Test 1 </v>
      </c>
      <c r="E52" t="str">
        <f t="shared" si="7"/>
        <v>Service Learning #1</v>
      </c>
      <c r="F52" t="str">
        <f t="shared" si="7"/>
        <v xml:space="preserve">Final Exam </v>
      </c>
      <c r="G52" t="str">
        <f t="shared" si="7"/>
        <v xml:space="preserve">Chapter Summary/ Quizzes </v>
      </c>
      <c r="H52" t="str">
        <f t="shared" si="7"/>
        <v xml:space="preserve">RTI Activity </v>
      </c>
      <c r="I52" t="str">
        <f t="shared" si="7"/>
        <v xml:space="preserve">Class Dispostion </v>
      </c>
      <c r="J52" t="str">
        <f t="shared" si="7"/>
        <v xml:space="preserve">Student Comparison </v>
      </c>
      <c r="K52" t="str">
        <f t="shared" si="7"/>
        <v>Service Activity #2</v>
      </c>
      <c r="L52" t="str">
        <f t="shared" si="7"/>
        <v xml:space="preserve">Service learning hours </v>
      </c>
    </row>
    <row r="53" spans="1:12" x14ac:dyDescent="0.2">
      <c r="A53" t="s">
        <v>22</v>
      </c>
      <c r="B53">
        <v>40</v>
      </c>
      <c r="C53">
        <v>25</v>
      </c>
      <c r="D53">
        <v>100</v>
      </c>
      <c r="E53">
        <v>35</v>
      </c>
      <c r="F53">
        <v>100</v>
      </c>
      <c r="G53">
        <v>130</v>
      </c>
      <c r="H53">
        <v>45</v>
      </c>
      <c r="I53">
        <v>100</v>
      </c>
      <c r="J53">
        <v>50</v>
      </c>
      <c r="K53">
        <v>35</v>
      </c>
      <c r="L53">
        <v>20</v>
      </c>
    </row>
    <row r="54" spans="1:12" x14ac:dyDescent="0.2">
      <c r="B54" s="4">
        <f>B53/100</f>
        <v>0.4</v>
      </c>
    </row>
  </sheetData>
  <conditionalFormatting sqref="P22:P31">
    <cfRule type="containsText" dxfId="1" priority="1" operator="containsText" text="B">
      <formula>NOT(ISERROR(SEARCH("B",P22)))</formula>
    </cfRule>
    <cfRule type="containsText" dxfId="0" priority="2" operator="containsText" text="A">
      <formula>NOT(ISERROR(SEARCH("A",P22)))</formula>
    </cfRule>
  </conditionalFormatting>
  <pageMargins left="0.75" right="0.75" top="1" bottom="1" header="0.5" footer="0.5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8040"/>
  </sheetPr>
  <dimension ref="A1:P7"/>
  <sheetViews>
    <sheetView topLeftCell="A2" workbookViewId="0">
      <selection activeCell="J23" sqref="J23"/>
    </sheetView>
  </sheetViews>
  <sheetFormatPr baseColWidth="10" defaultRowHeight="16" x14ac:dyDescent="0.2"/>
  <cols>
    <col min="1" max="1" width="19.6640625" customWidth="1"/>
    <col min="2" max="2" width="18.33203125" customWidth="1"/>
    <col min="3" max="3" width="19.33203125" customWidth="1"/>
    <col min="5" max="5" width="18" customWidth="1"/>
    <col min="7" max="7" width="25.1640625" customWidth="1"/>
    <col min="9" max="9" width="16.33203125" customWidth="1"/>
    <col min="10" max="11" width="18.6640625" customWidth="1"/>
    <col min="12" max="12" width="20.1640625" customWidth="1"/>
  </cols>
  <sheetData>
    <row r="1" spans="1:16" x14ac:dyDescent="0.2">
      <c r="A1" t="str">
        <f>'Master Grade Sheet'!A21</f>
        <v xml:space="preserve">Names </v>
      </c>
      <c r="B1" t="str">
        <f>'Master Grade Sheet'!B21</f>
        <v xml:space="preserve">One Child Project </v>
      </c>
      <c r="C1" t="str">
        <f>'Master Grade Sheet'!C21</f>
        <v xml:space="preserve">Website Presentation </v>
      </c>
      <c r="D1" t="str">
        <f>'Master Grade Sheet'!D21</f>
        <v xml:space="preserve">Test 1 </v>
      </c>
      <c r="E1" t="str">
        <f>'Master Grade Sheet'!E21</f>
        <v>Service Learning #1</v>
      </c>
      <c r="F1" t="str">
        <f>'Master Grade Sheet'!F21</f>
        <v xml:space="preserve">Final Exam </v>
      </c>
      <c r="G1" t="str">
        <f>'Master Grade Sheet'!G21</f>
        <v xml:space="preserve">Chapter Summary/ Quizzes </v>
      </c>
      <c r="H1" t="str">
        <f>'Master Grade Sheet'!H21</f>
        <v xml:space="preserve">RTI Activity </v>
      </c>
      <c r="I1" t="str">
        <f>'Master Grade Sheet'!I21</f>
        <v xml:space="preserve">Class Dispostion </v>
      </c>
      <c r="J1" t="str">
        <f>'Master Grade Sheet'!J21</f>
        <v xml:space="preserve">Student Comparison </v>
      </c>
      <c r="K1" t="str">
        <f>'Master Grade Sheet'!K21</f>
        <v>Service Activity #2</v>
      </c>
      <c r="L1" t="str">
        <f>'Master Grade Sheet'!L21</f>
        <v xml:space="preserve">Service learning hours </v>
      </c>
      <c r="M1" t="str">
        <f>'Master Grade Sheet'!M21</f>
        <v>Total Points</v>
      </c>
      <c r="N1" t="str">
        <f>'Master Grade Sheet'!N21</f>
        <v xml:space="preserve">Percentage </v>
      </c>
      <c r="O1" t="str">
        <f>'Master Grade Sheet'!O21</f>
        <v>Grade</v>
      </c>
      <c r="P1" t="str">
        <f>'Master Grade Sheet'!P21</f>
        <v>Grade</v>
      </c>
    </row>
    <row r="2" spans="1:16" x14ac:dyDescent="0.2">
      <c r="A2" t="str">
        <f>'Master Grade Sheet'!A30</f>
        <v xml:space="preserve">Mulan </v>
      </c>
      <c r="B2">
        <f>'Master Grade Sheet'!B30</f>
        <v>40</v>
      </c>
      <c r="C2">
        <f>'Master Grade Sheet'!C30</f>
        <v>17</v>
      </c>
      <c r="D2">
        <f>'Master Grade Sheet'!D30</f>
        <v>85</v>
      </c>
      <c r="E2">
        <f>'Master Grade Sheet'!E30</f>
        <v>30</v>
      </c>
      <c r="F2">
        <f>'Master Grade Sheet'!F30</f>
        <v>100</v>
      </c>
      <c r="G2">
        <f>'Master Grade Sheet'!G30</f>
        <v>123</v>
      </c>
      <c r="H2">
        <f>'Master Grade Sheet'!H30</f>
        <v>45</v>
      </c>
      <c r="I2">
        <f>'Master Grade Sheet'!I30</f>
        <v>93</v>
      </c>
      <c r="J2">
        <f>'Master Grade Sheet'!J30</f>
        <v>46</v>
      </c>
      <c r="K2">
        <f>'Master Grade Sheet'!K30</f>
        <v>34</v>
      </c>
      <c r="L2">
        <f>'Master Grade Sheet'!L30</f>
        <v>20</v>
      </c>
      <c r="M2">
        <f>'Master Grade Sheet'!M30</f>
        <v>633</v>
      </c>
      <c r="N2">
        <f>'Master Grade Sheet'!N30</f>
        <v>93.088235294117652</v>
      </c>
      <c r="O2" t="str">
        <f>'Master Grade Sheet'!O30</f>
        <v>A</v>
      </c>
      <c r="P2" t="str">
        <f>'Master Grade Sheet'!P30</f>
        <v>A</v>
      </c>
    </row>
    <row r="3" spans="1:16" x14ac:dyDescent="0.2">
      <c r="A3" t="str">
        <f>'Master Grade Sheet'!A32</f>
        <v>Average</v>
      </c>
      <c r="B3">
        <f>'Master Grade Sheet'!B32</f>
        <v>34.1</v>
      </c>
      <c r="C3">
        <f>'Master Grade Sheet'!C32</f>
        <v>19.3</v>
      </c>
      <c r="D3">
        <f>'Master Grade Sheet'!D32</f>
        <v>83.8</v>
      </c>
      <c r="E3">
        <f>'Master Grade Sheet'!E32</f>
        <v>30.2</v>
      </c>
      <c r="F3">
        <f>'Master Grade Sheet'!F32</f>
        <v>90.1</v>
      </c>
      <c r="G3">
        <f>'Master Grade Sheet'!G32</f>
        <v>114.2</v>
      </c>
      <c r="H3">
        <f>'Master Grade Sheet'!H32</f>
        <v>40.700000000000003</v>
      </c>
      <c r="I3">
        <f>'Master Grade Sheet'!I32</f>
        <v>95.4</v>
      </c>
      <c r="J3">
        <f>'Master Grade Sheet'!J32</f>
        <v>45.8</v>
      </c>
      <c r="K3">
        <f>'Master Grade Sheet'!K32</f>
        <v>31.3</v>
      </c>
      <c r="L3">
        <f>'Master Grade Sheet'!L32</f>
        <v>18.100000000000001</v>
      </c>
      <c r="M3">
        <f>'Master Grade Sheet'!M32</f>
        <v>603</v>
      </c>
    </row>
    <row r="4" spans="1:16" x14ac:dyDescent="0.2">
      <c r="A4" t="str">
        <f>'Master Grade Sheet'!A33</f>
        <v>Points Possible</v>
      </c>
      <c r="B4">
        <f>'Master Grade Sheet'!B33</f>
        <v>40</v>
      </c>
      <c r="C4">
        <f>'Master Grade Sheet'!C33</f>
        <v>25</v>
      </c>
      <c r="D4">
        <f>'Master Grade Sheet'!D33</f>
        <v>100</v>
      </c>
      <c r="E4">
        <f>'Master Grade Sheet'!E33</f>
        <v>35</v>
      </c>
      <c r="F4">
        <f>'Master Grade Sheet'!F33</f>
        <v>100</v>
      </c>
      <c r="G4">
        <f>'Master Grade Sheet'!G33</f>
        <v>130</v>
      </c>
      <c r="H4">
        <f>'Master Grade Sheet'!H33</f>
        <v>45</v>
      </c>
      <c r="I4">
        <f>'Master Grade Sheet'!I33</f>
        <v>100</v>
      </c>
      <c r="J4">
        <f>'Master Grade Sheet'!J33</f>
        <v>50</v>
      </c>
      <c r="K4">
        <f>'Master Grade Sheet'!K33</f>
        <v>35</v>
      </c>
      <c r="L4">
        <f>'Master Grade Sheet'!L33</f>
        <v>20</v>
      </c>
      <c r="M4">
        <f>'Master Grade Sheet'!M33</f>
        <v>680</v>
      </c>
    </row>
    <row r="5" spans="1:16" x14ac:dyDescent="0.2">
      <c r="A5" t="s">
        <v>50</v>
      </c>
      <c r="B5">
        <f t="shared" ref="B5:L5" si="0">B2/B4</f>
        <v>1</v>
      </c>
      <c r="C5">
        <f t="shared" si="0"/>
        <v>0.68</v>
      </c>
      <c r="D5">
        <f t="shared" si="0"/>
        <v>0.85</v>
      </c>
      <c r="E5">
        <f t="shared" si="0"/>
        <v>0.8571428571428571</v>
      </c>
      <c r="F5">
        <f t="shared" si="0"/>
        <v>1</v>
      </c>
      <c r="G5">
        <f t="shared" si="0"/>
        <v>0.94615384615384612</v>
      </c>
      <c r="H5">
        <f t="shared" si="0"/>
        <v>1</v>
      </c>
      <c r="I5">
        <f t="shared" si="0"/>
        <v>0.93</v>
      </c>
      <c r="J5">
        <f t="shared" si="0"/>
        <v>0.92</v>
      </c>
      <c r="K5">
        <f t="shared" si="0"/>
        <v>0.97142857142857142</v>
      </c>
      <c r="L5">
        <f t="shared" si="0"/>
        <v>1</v>
      </c>
    </row>
    <row r="6" spans="1:16" x14ac:dyDescent="0.2">
      <c r="A6" t="str">
        <f>Ariel!A6</f>
        <v>Class Average Percent</v>
      </c>
      <c r="B6">
        <f>B3/B4</f>
        <v>0.85250000000000004</v>
      </c>
      <c r="C6">
        <f t="shared" ref="C6:L6" si="1">C3/C4</f>
        <v>0.77200000000000002</v>
      </c>
      <c r="D6">
        <f t="shared" si="1"/>
        <v>0.83799999999999997</v>
      </c>
      <c r="E6">
        <f t="shared" si="1"/>
        <v>0.86285714285714288</v>
      </c>
      <c r="F6">
        <f t="shared" si="1"/>
        <v>0.90099999999999991</v>
      </c>
      <c r="G6">
        <f t="shared" si="1"/>
        <v>0.87846153846153852</v>
      </c>
      <c r="H6">
        <f t="shared" si="1"/>
        <v>0.9044444444444445</v>
      </c>
      <c r="I6">
        <f t="shared" si="1"/>
        <v>0.95400000000000007</v>
      </c>
      <c r="J6">
        <f t="shared" si="1"/>
        <v>0.91599999999999993</v>
      </c>
      <c r="K6">
        <f t="shared" si="1"/>
        <v>0.89428571428571435</v>
      </c>
      <c r="L6">
        <f t="shared" si="1"/>
        <v>0.90500000000000003</v>
      </c>
    </row>
    <row r="7" spans="1:16" x14ac:dyDescent="0.2">
      <c r="A7" t="str">
        <f>Ariel!A7</f>
        <v xml:space="preserve">Possible Percent </v>
      </c>
      <c r="B7">
        <f>Ariel!B7</f>
        <v>1</v>
      </c>
      <c r="C7">
        <f>Ariel!C7</f>
        <v>1</v>
      </c>
      <c r="D7">
        <f>Ariel!D7</f>
        <v>1</v>
      </c>
      <c r="E7">
        <f>Ariel!E7</f>
        <v>1</v>
      </c>
      <c r="F7">
        <f>Ariel!F7</f>
        <v>1</v>
      </c>
      <c r="G7">
        <f>Ariel!G7</f>
        <v>1</v>
      </c>
      <c r="H7">
        <f>Ariel!H7</f>
        <v>1</v>
      </c>
      <c r="I7">
        <f>Ariel!I7</f>
        <v>1</v>
      </c>
      <c r="J7">
        <f>Ariel!J7</f>
        <v>1</v>
      </c>
      <c r="K7">
        <f>Ariel!K7</f>
        <v>1</v>
      </c>
      <c r="L7">
        <f>Ariel!L7</f>
        <v>1</v>
      </c>
    </row>
  </sheetData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6" x14ac:dyDescent="0.2"/>
  <sheetData>
    <row r="1" spans="1:1" x14ac:dyDescent="0.2">
      <c r="A1" t="s">
        <v>49</v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804000"/>
  </sheetPr>
  <dimension ref="A1:P7"/>
  <sheetViews>
    <sheetView topLeftCell="A11" workbookViewId="0">
      <selection activeCell="D14" sqref="D14"/>
    </sheetView>
  </sheetViews>
  <sheetFormatPr baseColWidth="10" defaultRowHeight="16" x14ac:dyDescent="0.2"/>
  <cols>
    <col min="1" max="1" width="19.5" customWidth="1"/>
    <col min="2" max="2" width="16.6640625" customWidth="1"/>
    <col min="3" max="3" width="19" customWidth="1"/>
    <col min="5" max="5" width="17.5" customWidth="1"/>
    <col min="7" max="7" width="23.1640625" customWidth="1"/>
    <col min="8" max="8" width="13.33203125" customWidth="1"/>
    <col min="9" max="9" width="14.33203125" customWidth="1"/>
    <col min="10" max="10" width="17.6640625" customWidth="1"/>
    <col min="11" max="11" width="17.1640625" customWidth="1"/>
    <col min="12" max="12" width="20.1640625" customWidth="1"/>
    <col min="13" max="13" width="13.5" customWidth="1"/>
  </cols>
  <sheetData>
    <row r="1" spans="1:16" x14ac:dyDescent="0.2">
      <c r="A1" t="str">
        <f>'Master Grade Sheet'!A21</f>
        <v xml:space="preserve">Names </v>
      </c>
      <c r="B1" t="str">
        <f>'Master Grade Sheet'!B21</f>
        <v xml:space="preserve">One Child Project </v>
      </c>
      <c r="C1" t="str">
        <f>'Master Grade Sheet'!C21</f>
        <v xml:space="preserve">Website Presentation </v>
      </c>
      <c r="D1" t="str">
        <f>'Master Grade Sheet'!D21</f>
        <v xml:space="preserve">Test 1 </v>
      </c>
      <c r="E1" t="str">
        <f>'Master Grade Sheet'!E21</f>
        <v>Service Learning #1</v>
      </c>
      <c r="F1" t="str">
        <f>'Master Grade Sheet'!F21</f>
        <v xml:space="preserve">Final Exam </v>
      </c>
      <c r="G1" t="str">
        <f>'Master Grade Sheet'!G21</f>
        <v xml:space="preserve">Chapter Summary/ Quizzes </v>
      </c>
      <c r="H1" t="str">
        <f>'Master Grade Sheet'!H21</f>
        <v xml:space="preserve">RTI Activity </v>
      </c>
      <c r="I1" t="str">
        <f>'Master Grade Sheet'!I21</f>
        <v xml:space="preserve">Class Dispostion </v>
      </c>
      <c r="J1" t="str">
        <f>'Master Grade Sheet'!J21</f>
        <v xml:space="preserve">Student Comparison </v>
      </c>
      <c r="K1" t="str">
        <f>'Master Grade Sheet'!K21</f>
        <v>Service Activity #2</v>
      </c>
      <c r="L1" t="str">
        <f>'Master Grade Sheet'!L21</f>
        <v xml:space="preserve">Service learning hours </v>
      </c>
      <c r="M1" t="str">
        <f>'Master Grade Sheet'!M21</f>
        <v>Total Points</v>
      </c>
      <c r="N1" t="str">
        <f>'Master Grade Sheet'!N21</f>
        <v xml:space="preserve">Percentage </v>
      </c>
      <c r="O1" t="str">
        <f>'Master Grade Sheet'!O21</f>
        <v>Grade</v>
      </c>
      <c r="P1" t="str">
        <f>'Master Grade Sheet'!P21</f>
        <v>Grade</v>
      </c>
    </row>
    <row r="2" spans="1:16" x14ac:dyDescent="0.2">
      <c r="A2" t="str">
        <f>'Master Grade Sheet'!A31</f>
        <v>Pochahonats</v>
      </c>
      <c r="B2">
        <f>'Master Grade Sheet'!B31</f>
        <v>39</v>
      </c>
      <c r="C2">
        <f>'Master Grade Sheet'!C31</f>
        <v>20</v>
      </c>
      <c r="D2">
        <f>'Master Grade Sheet'!D31</f>
        <v>89</v>
      </c>
      <c r="E2">
        <f>'Master Grade Sheet'!E31</f>
        <v>35</v>
      </c>
      <c r="F2">
        <f>'Master Grade Sheet'!F31</f>
        <v>80</v>
      </c>
      <c r="G2">
        <f>'Master Grade Sheet'!G31</f>
        <v>121</v>
      </c>
      <c r="H2">
        <f>'Master Grade Sheet'!H31</f>
        <v>38</v>
      </c>
      <c r="I2">
        <f>'Master Grade Sheet'!I31</f>
        <v>99</v>
      </c>
      <c r="J2">
        <f>'Master Grade Sheet'!J31</f>
        <v>44</v>
      </c>
      <c r="K2">
        <f>'Master Grade Sheet'!K31</f>
        <v>35</v>
      </c>
      <c r="L2">
        <f>'Master Grade Sheet'!L31</f>
        <v>17</v>
      </c>
      <c r="M2">
        <f>'Master Grade Sheet'!M31</f>
        <v>617</v>
      </c>
      <c r="N2">
        <f>'Master Grade Sheet'!N31</f>
        <v>90.735294117647058</v>
      </c>
      <c r="O2" t="str">
        <f>'Master Grade Sheet'!O31</f>
        <v>A-</v>
      </c>
      <c r="P2" t="str">
        <f>'Master Grade Sheet'!P31</f>
        <v>A-</v>
      </c>
    </row>
    <row r="3" spans="1:16" x14ac:dyDescent="0.2">
      <c r="A3" t="str">
        <f>'Master Grade Sheet'!A32</f>
        <v>Average</v>
      </c>
      <c r="B3">
        <f>'Master Grade Sheet'!B32</f>
        <v>34.1</v>
      </c>
      <c r="C3">
        <f>'Master Grade Sheet'!C32</f>
        <v>19.3</v>
      </c>
      <c r="D3">
        <f>'Master Grade Sheet'!D32</f>
        <v>83.8</v>
      </c>
      <c r="E3">
        <f>'Master Grade Sheet'!E32</f>
        <v>30.2</v>
      </c>
      <c r="F3">
        <f>'Master Grade Sheet'!F32</f>
        <v>90.1</v>
      </c>
      <c r="G3">
        <f>'Master Grade Sheet'!G32</f>
        <v>114.2</v>
      </c>
      <c r="H3">
        <f>'Master Grade Sheet'!H32</f>
        <v>40.700000000000003</v>
      </c>
      <c r="I3">
        <f>'Master Grade Sheet'!I32</f>
        <v>95.4</v>
      </c>
      <c r="J3">
        <f>'Master Grade Sheet'!J32</f>
        <v>45.8</v>
      </c>
      <c r="K3">
        <f>'Master Grade Sheet'!K32</f>
        <v>31.3</v>
      </c>
      <c r="L3">
        <f>'Master Grade Sheet'!L32</f>
        <v>18.100000000000001</v>
      </c>
      <c r="M3">
        <f>'Master Grade Sheet'!M32</f>
        <v>603</v>
      </c>
    </row>
    <row r="4" spans="1:16" x14ac:dyDescent="0.2">
      <c r="A4" t="str">
        <f>'Master Grade Sheet'!A33</f>
        <v>Points Possible</v>
      </c>
      <c r="B4">
        <f>'Master Grade Sheet'!B33</f>
        <v>40</v>
      </c>
      <c r="C4">
        <f>'Master Grade Sheet'!C33</f>
        <v>25</v>
      </c>
      <c r="D4">
        <f>'Master Grade Sheet'!D33</f>
        <v>100</v>
      </c>
      <c r="E4">
        <f>'Master Grade Sheet'!E33</f>
        <v>35</v>
      </c>
      <c r="F4">
        <f>'Master Grade Sheet'!F33</f>
        <v>100</v>
      </c>
      <c r="G4">
        <f>'Master Grade Sheet'!G33</f>
        <v>130</v>
      </c>
      <c r="H4">
        <f>'Master Grade Sheet'!H33</f>
        <v>45</v>
      </c>
      <c r="I4">
        <f>'Master Grade Sheet'!I33</f>
        <v>100</v>
      </c>
      <c r="J4">
        <f>'Master Grade Sheet'!J33</f>
        <v>50</v>
      </c>
      <c r="K4">
        <f>'Master Grade Sheet'!K33</f>
        <v>35</v>
      </c>
      <c r="L4">
        <f>'Master Grade Sheet'!L33</f>
        <v>20</v>
      </c>
      <c r="M4">
        <f>'Master Grade Sheet'!M33</f>
        <v>680</v>
      </c>
    </row>
    <row r="5" spans="1:16" x14ac:dyDescent="0.2">
      <c r="A5" t="s">
        <v>50</v>
      </c>
      <c r="B5">
        <f t="shared" ref="B5:L5" si="0">B2/B4</f>
        <v>0.97499999999999998</v>
      </c>
      <c r="C5">
        <f t="shared" si="0"/>
        <v>0.8</v>
      </c>
      <c r="D5">
        <f t="shared" si="0"/>
        <v>0.89</v>
      </c>
      <c r="E5">
        <f t="shared" si="0"/>
        <v>1</v>
      </c>
      <c r="F5">
        <f t="shared" si="0"/>
        <v>0.8</v>
      </c>
      <c r="G5">
        <f t="shared" si="0"/>
        <v>0.93076923076923079</v>
      </c>
      <c r="H5">
        <f t="shared" si="0"/>
        <v>0.84444444444444444</v>
      </c>
      <c r="I5">
        <f t="shared" si="0"/>
        <v>0.99</v>
      </c>
      <c r="J5">
        <f t="shared" si="0"/>
        <v>0.88</v>
      </c>
      <c r="K5">
        <f t="shared" si="0"/>
        <v>1</v>
      </c>
      <c r="L5">
        <f t="shared" si="0"/>
        <v>0.85</v>
      </c>
    </row>
    <row r="6" spans="1:16" x14ac:dyDescent="0.2">
      <c r="A6" t="str">
        <f>Ariel!A6</f>
        <v>Class Average Percent</v>
      </c>
      <c r="B6">
        <f>B3/B4</f>
        <v>0.85250000000000004</v>
      </c>
      <c r="C6">
        <f t="shared" ref="C6:L6" si="1">C3/C4</f>
        <v>0.77200000000000002</v>
      </c>
      <c r="D6">
        <f t="shared" si="1"/>
        <v>0.83799999999999997</v>
      </c>
      <c r="E6">
        <f t="shared" si="1"/>
        <v>0.86285714285714288</v>
      </c>
      <c r="F6">
        <f t="shared" si="1"/>
        <v>0.90099999999999991</v>
      </c>
      <c r="G6">
        <f t="shared" si="1"/>
        <v>0.87846153846153852</v>
      </c>
      <c r="H6">
        <f t="shared" si="1"/>
        <v>0.9044444444444445</v>
      </c>
      <c r="I6">
        <f t="shared" si="1"/>
        <v>0.95400000000000007</v>
      </c>
      <c r="J6">
        <f t="shared" si="1"/>
        <v>0.91599999999999993</v>
      </c>
      <c r="K6">
        <f t="shared" si="1"/>
        <v>0.89428571428571435</v>
      </c>
      <c r="L6">
        <f t="shared" si="1"/>
        <v>0.90500000000000003</v>
      </c>
    </row>
    <row r="7" spans="1:16" x14ac:dyDescent="0.2">
      <c r="A7" t="str">
        <f>Ariel!A7</f>
        <v xml:space="preserve">Possible Percent </v>
      </c>
      <c r="B7">
        <f>Ariel!B7</f>
        <v>1</v>
      </c>
      <c r="C7">
        <f>Ariel!C7</f>
        <v>1</v>
      </c>
      <c r="D7">
        <f>Ariel!D7</f>
        <v>1</v>
      </c>
      <c r="E7">
        <f>Ariel!E7</f>
        <v>1</v>
      </c>
      <c r="F7">
        <f>Ariel!F7</f>
        <v>1</v>
      </c>
      <c r="G7">
        <f>Ariel!G7</f>
        <v>1</v>
      </c>
      <c r="H7">
        <f>Ariel!H7</f>
        <v>1</v>
      </c>
      <c r="I7">
        <f>Ariel!I7</f>
        <v>1</v>
      </c>
      <c r="J7">
        <f>Ariel!J7</f>
        <v>1</v>
      </c>
      <c r="K7">
        <f>Ariel!K7</f>
        <v>1</v>
      </c>
      <c r="L7">
        <f>Ariel!L7</f>
        <v>1</v>
      </c>
    </row>
  </sheetData>
  <pageMargins left="0.75" right="0.75" top="1" bottom="1" header="0.5" footer="0.5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sqref="A1:B12"/>
    </sheetView>
  </sheetViews>
  <sheetFormatPr baseColWidth="10" defaultRowHeight="16" x14ac:dyDescent="0.2"/>
  <sheetData>
    <row r="1" spans="1:2" x14ac:dyDescent="0.2">
      <c r="A1" t="s">
        <v>31</v>
      </c>
      <c r="B1" t="s">
        <v>18</v>
      </c>
    </row>
    <row r="2" spans="1:2" x14ac:dyDescent="0.2">
      <c r="A2">
        <v>59.99</v>
      </c>
      <c r="B2" t="s">
        <v>32</v>
      </c>
    </row>
    <row r="3" spans="1:2" x14ac:dyDescent="0.2">
      <c r="A3">
        <v>66.989999999999995</v>
      </c>
      <c r="B3" t="s">
        <v>33</v>
      </c>
    </row>
    <row r="4" spans="1:2" x14ac:dyDescent="0.2">
      <c r="A4">
        <v>69.989999999999995</v>
      </c>
      <c r="B4" t="s">
        <v>34</v>
      </c>
    </row>
    <row r="5" spans="1:2" x14ac:dyDescent="0.2">
      <c r="A5">
        <v>72.989999999999995</v>
      </c>
      <c r="B5" t="s">
        <v>35</v>
      </c>
    </row>
    <row r="6" spans="1:2" x14ac:dyDescent="0.2">
      <c r="A6">
        <v>76.989999999999995</v>
      </c>
      <c r="B6" t="s">
        <v>36</v>
      </c>
    </row>
    <row r="7" spans="1:2" x14ac:dyDescent="0.2">
      <c r="A7">
        <v>79.989999999999995</v>
      </c>
      <c r="B7" t="s">
        <v>37</v>
      </c>
    </row>
    <row r="8" spans="1:2" x14ac:dyDescent="0.2">
      <c r="A8">
        <v>82.99</v>
      </c>
      <c r="B8" t="s">
        <v>40</v>
      </c>
    </row>
    <row r="9" spans="1:2" x14ac:dyDescent="0.2">
      <c r="A9">
        <v>86.99</v>
      </c>
      <c r="B9" t="s">
        <v>38</v>
      </c>
    </row>
    <row r="10" spans="1:2" x14ac:dyDescent="0.2">
      <c r="A10">
        <v>89.99</v>
      </c>
      <c r="B10" t="s">
        <v>41</v>
      </c>
    </row>
    <row r="11" spans="1:2" x14ac:dyDescent="0.2">
      <c r="A11">
        <v>92.99</v>
      </c>
      <c r="B11" t="s">
        <v>42</v>
      </c>
    </row>
    <row r="12" spans="1:2" x14ac:dyDescent="0.2">
      <c r="A12">
        <v>100</v>
      </c>
      <c r="B12" t="s">
        <v>39</v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6" x14ac:dyDescent="0.2"/>
  <sheetData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1:P7"/>
  <sheetViews>
    <sheetView workbookViewId="0">
      <selection activeCell="B6" sqref="B6"/>
    </sheetView>
  </sheetViews>
  <sheetFormatPr baseColWidth="10" defaultRowHeight="16" x14ac:dyDescent="0.2"/>
  <cols>
    <col min="1" max="1" width="18" customWidth="1"/>
    <col min="2" max="2" width="17.1640625" customWidth="1"/>
    <col min="3" max="3" width="17.6640625" customWidth="1"/>
    <col min="4" max="4" width="12" customWidth="1"/>
    <col min="5" max="5" width="20.1640625" customWidth="1"/>
    <col min="7" max="7" width="23.5" customWidth="1"/>
    <col min="8" max="8" width="14.33203125" customWidth="1"/>
    <col min="9" max="9" width="16.1640625" customWidth="1"/>
    <col min="10" max="10" width="17.83203125" customWidth="1"/>
    <col min="11" max="11" width="16" customWidth="1"/>
    <col min="12" max="12" width="19.6640625" customWidth="1"/>
    <col min="13" max="13" width="13.33203125" customWidth="1"/>
    <col min="14" max="14" width="13.6640625" customWidth="1"/>
    <col min="15" max="15" width="11.6640625" customWidth="1"/>
  </cols>
  <sheetData>
    <row r="1" spans="1:16" x14ac:dyDescent="0.2">
      <c r="A1" t="str">
        <f>'Master Grade Sheet'!A21</f>
        <v xml:space="preserve">Names </v>
      </c>
      <c r="B1" t="str">
        <f>'Master Grade Sheet'!B21</f>
        <v xml:space="preserve">One Child Project </v>
      </c>
      <c r="C1" t="str">
        <f>'Master Grade Sheet'!C21</f>
        <v xml:space="preserve">Website Presentation </v>
      </c>
      <c r="D1" t="str">
        <f>'Master Grade Sheet'!D21</f>
        <v xml:space="preserve">Test 1 </v>
      </c>
      <c r="E1" t="str">
        <f>'Master Grade Sheet'!E21</f>
        <v>Service Learning #1</v>
      </c>
      <c r="F1" t="str">
        <f>'Master Grade Sheet'!F21</f>
        <v xml:space="preserve">Final Exam </v>
      </c>
      <c r="G1" t="str">
        <f>'Master Grade Sheet'!G21</f>
        <v xml:space="preserve">Chapter Summary/ Quizzes </v>
      </c>
      <c r="H1" t="str">
        <f>'Master Grade Sheet'!H21</f>
        <v xml:space="preserve">RTI Activity </v>
      </c>
      <c r="I1" t="str">
        <f>'Master Grade Sheet'!I21</f>
        <v xml:space="preserve">Class Dispostion </v>
      </c>
      <c r="J1" t="str">
        <f>'Master Grade Sheet'!J21</f>
        <v xml:space="preserve">Student Comparison </v>
      </c>
      <c r="K1" t="str">
        <f>'Master Grade Sheet'!K21</f>
        <v>Service Activity #2</v>
      </c>
      <c r="L1" t="str">
        <f>'Master Grade Sheet'!L21</f>
        <v xml:space="preserve">Service learning hours </v>
      </c>
      <c r="M1" t="str">
        <f>'Master Grade Sheet'!M21</f>
        <v>Total Points</v>
      </c>
      <c r="N1" t="str">
        <f>'Master Grade Sheet'!N21</f>
        <v xml:space="preserve">Percentage </v>
      </c>
      <c r="O1" t="str">
        <f>'Master Grade Sheet'!O21</f>
        <v>Grade</v>
      </c>
    </row>
    <row r="2" spans="1:16" x14ac:dyDescent="0.2">
      <c r="A2" t="str">
        <f>'Master Grade Sheet'!A22</f>
        <v xml:space="preserve">Ariel </v>
      </c>
      <c r="B2">
        <f>'Master Grade Sheet'!B22</f>
        <v>35</v>
      </c>
      <c r="C2">
        <f>'Master Grade Sheet'!C22</f>
        <v>25</v>
      </c>
      <c r="D2">
        <f>'Master Grade Sheet'!D22</f>
        <v>100</v>
      </c>
      <c r="E2">
        <f>'Master Grade Sheet'!E22</f>
        <v>31</v>
      </c>
      <c r="F2">
        <f>'Master Grade Sheet'!F22</f>
        <v>89</v>
      </c>
      <c r="G2">
        <f>'Master Grade Sheet'!G22</f>
        <v>120</v>
      </c>
      <c r="H2">
        <f>'Master Grade Sheet'!H22</f>
        <v>41</v>
      </c>
      <c r="I2">
        <f>'Master Grade Sheet'!I22</f>
        <v>100</v>
      </c>
      <c r="J2">
        <f>'Master Grade Sheet'!J22</f>
        <v>42</v>
      </c>
      <c r="K2">
        <f>'Master Grade Sheet'!K22</f>
        <v>35</v>
      </c>
      <c r="L2">
        <f>'Master Grade Sheet'!L22</f>
        <v>19</v>
      </c>
      <c r="M2">
        <f>'Master Grade Sheet'!M22</f>
        <v>637</v>
      </c>
      <c r="N2">
        <f>'Master Grade Sheet'!N22</f>
        <v>93.67647058823529</v>
      </c>
      <c r="O2" t="str">
        <f>'Master Grade Sheet'!O22</f>
        <v>A</v>
      </c>
      <c r="P2" t="str">
        <f>'Master Grade Sheet'!P22</f>
        <v>A</v>
      </c>
    </row>
    <row r="3" spans="1:16" x14ac:dyDescent="0.2">
      <c r="A3" t="str">
        <f>'Master Grade Sheet'!A32</f>
        <v>Average</v>
      </c>
      <c r="B3">
        <f>'Master Grade Sheet'!B32</f>
        <v>34.1</v>
      </c>
      <c r="C3">
        <f>'Master Grade Sheet'!C32</f>
        <v>19.3</v>
      </c>
      <c r="D3">
        <f>'Master Grade Sheet'!D32</f>
        <v>83.8</v>
      </c>
      <c r="E3">
        <f>'Master Grade Sheet'!E32</f>
        <v>30.2</v>
      </c>
      <c r="F3">
        <f>'Master Grade Sheet'!F32</f>
        <v>90.1</v>
      </c>
      <c r="G3">
        <f>'Master Grade Sheet'!G32</f>
        <v>114.2</v>
      </c>
      <c r="H3">
        <f>'Master Grade Sheet'!H32</f>
        <v>40.700000000000003</v>
      </c>
      <c r="I3">
        <f>'Master Grade Sheet'!I32</f>
        <v>95.4</v>
      </c>
      <c r="J3">
        <f>'Master Grade Sheet'!J32</f>
        <v>45.8</v>
      </c>
      <c r="K3">
        <f>'Master Grade Sheet'!K32</f>
        <v>31.3</v>
      </c>
      <c r="L3">
        <f>'Master Grade Sheet'!L32</f>
        <v>18.100000000000001</v>
      </c>
      <c r="M3">
        <f>'Master Grade Sheet'!M32</f>
        <v>603</v>
      </c>
    </row>
    <row r="4" spans="1:16" x14ac:dyDescent="0.2">
      <c r="A4" t="str">
        <f>'Master Grade Sheet'!A33</f>
        <v>Points Possible</v>
      </c>
      <c r="B4">
        <f>'Master Grade Sheet'!B33</f>
        <v>40</v>
      </c>
      <c r="C4">
        <f>'Master Grade Sheet'!C33</f>
        <v>25</v>
      </c>
      <c r="D4">
        <f>'Master Grade Sheet'!D33</f>
        <v>100</v>
      </c>
      <c r="E4">
        <f>'Master Grade Sheet'!E33</f>
        <v>35</v>
      </c>
      <c r="F4">
        <f>'Master Grade Sheet'!F33</f>
        <v>100</v>
      </c>
      <c r="G4">
        <f>'Master Grade Sheet'!G33</f>
        <v>130</v>
      </c>
      <c r="H4">
        <f>'Master Grade Sheet'!H33</f>
        <v>45</v>
      </c>
      <c r="I4">
        <f>'Master Grade Sheet'!I33</f>
        <v>100</v>
      </c>
      <c r="J4">
        <f>'Master Grade Sheet'!J33</f>
        <v>50</v>
      </c>
      <c r="K4">
        <f>'Master Grade Sheet'!K33</f>
        <v>35</v>
      </c>
      <c r="L4">
        <f>'Master Grade Sheet'!L33</f>
        <v>20</v>
      </c>
      <c r="M4">
        <f>'Master Grade Sheet'!M33</f>
        <v>680</v>
      </c>
    </row>
    <row r="5" spans="1:16" x14ac:dyDescent="0.2">
      <c r="A5" t="s">
        <v>44</v>
      </c>
      <c r="B5">
        <f t="shared" ref="B5:L5" si="0">B2/B4</f>
        <v>0.875</v>
      </c>
      <c r="C5">
        <f t="shared" si="0"/>
        <v>1</v>
      </c>
      <c r="D5">
        <f t="shared" si="0"/>
        <v>1</v>
      </c>
      <c r="E5">
        <f t="shared" si="0"/>
        <v>0.88571428571428568</v>
      </c>
      <c r="F5">
        <f t="shared" si="0"/>
        <v>0.89</v>
      </c>
      <c r="G5" s="5">
        <f t="shared" si="0"/>
        <v>0.92307692307692313</v>
      </c>
      <c r="H5">
        <f t="shared" si="0"/>
        <v>0.91111111111111109</v>
      </c>
      <c r="I5">
        <f t="shared" si="0"/>
        <v>1</v>
      </c>
      <c r="J5">
        <f t="shared" si="0"/>
        <v>0.84</v>
      </c>
      <c r="K5">
        <f t="shared" si="0"/>
        <v>1</v>
      </c>
      <c r="L5">
        <f t="shared" si="0"/>
        <v>0.95</v>
      </c>
    </row>
    <row r="6" spans="1:16" x14ac:dyDescent="0.2">
      <c r="A6" t="s">
        <v>45</v>
      </c>
      <c r="B6">
        <f t="shared" ref="B6:L6" si="1">B3/B4</f>
        <v>0.85250000000000004</v>
      </c>
      <c r="C6">
        <f t="shared" si="1"/>
        <v>0.77200000000000002</v>
      </c>
      <c r="D6">
        <f t="shared" si="1"/>
        <v>0.83799999999999997</v>
      </c>
      <c r="E6">
        <f t="shared" si="1"/>
        <v>0.86285714285714288</v>
      </c>
      <c r="F6">
        <f t="shared" si="1"/>
        <v>0.90099999999999991</v>
      </c>
      <c r="G6">
        <f t="shared" si="1"/>
        <v>0.87846153846153852</v>
      </c>
      <c r="H6">
        <f t="shared" si="1"/>
        <v>0.9044444444444445</v>
      </c>
      <c r="I6">
        <f t="shared" si="1"/>
        <v>0.95400000000000007</v>
      </c>
      <c r="J6">
        <f t="shared" si="1"/>
        <v>0.91599999999999993</v>
      </c>
      <c r="K6">
        <f t="shared" si="1"/>
        <v>0.89428571428571435</v>
      </c>
      <c r="L6">
        <f t="shared" si="1"/>
        <v>0.90500000000000003</v>
      </c>
    </row>
    <row r="7" spans="1:16" x14ac:dyDescent="0.2">
      <c r="A7" t="s">
        <v>46</v>
      </c>
      <c r="B7">
        <f>B4/40</f>
        <v>1</v>
      </c>
      <c r="C7">
        <f>C4/25</f>
        <v>1</v>
      </c>
      <c r="D7">
        <f>D4/100</f>
        <v>1</v>
      </c>
      <c r="E7">
        <f>E4/35</f>
        <v>1</v>
      </c>
      <c r="F7">
        <f>F4/100</f>
        <v>1</v>
      </c>
      <c r="G7">
        <f>G4/130</f>
        <v>1</v>
      </c>
      <c r="H7">
        <f>H4/45</f>
        <v>1</v>
      </c>
      <c r="I7">
        <f>I4/100</f>
        <v>1</v>
      </c>
      <c r="J7">
        <f>J4/50</f>
        <v>1</v>
      </c>
      <c r="K7">
        <f>K4/35</f>
        <v>1</v>
      </c>
      <c r="L7">
        <f>L4/20</f>
        <v>1</v>
      </c>
    </row>
  </sheetData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80"/>
  </sheetPr>
  <dimension ref="A1:P8"/>
  <sheetViews>
    <sheetView workbookViewId="0">
      <selection activeCell="B7" sqref="B7"/>
    </sheetView>
  </sheetViews>
  <sheetFormatPr baseColWidth="10" defaultRowHeight="16" x14ac:dyDescent="0.2"/>
  <cols>
    <col min="1" max="1" width="19.83203125" customWidth="1"/>
    <col min="2" max="2" width="17.1640625" customWidth="1"/>
    <col min="3" max="3" width="17.6640625" customWidth="1"/>
    <col min="4" max="4" width="12" customWidth="1"/>
    <col min="5" max="5" width="20.1640625" customWidth="1"/>
    <col min="7" max="7" width="23.5" customWidth="1"/>
    <col min="8" max="8" width="14.33203125" customWidth="1"/>
    <col min="9" max="9" width="16.1640625" customWidth="1"/>
    <col min="10" max="10" width="17.83203125" customWidth="1"/>
    <col min="11" max="11" width="19" customWidth="1"/>
    <col min="12" max="12" width="19.6640625" customWidth="1"/>
    <col min="13" max="13" width="13.33203125" customWidth="1"/>
    <col min="14" max="14" width="13.6640625" customWidth="1"/>
    <col min="15" max="15" width="11.6640625" customWidth="1"/>
  </cols>
  <sheetData>
    <row r="1" spans="1:16" x14ac:dyDescent="0.2">
      <c r="A1" t="str">
        <f>'Master Grade Sheet'!A21</f>
        <v xml:space="preserve">Names </v>
      </c>
      <c r="B1" t="str">
        <f>'Master Grade Sheet'!B21</f>
        <v xml:space="preserve">One Child Project </v>
      </c>
      <c r="C1" t="str">
        <f>'Master Grade Sheet'!C21</f>
        <v xml:space="preserve">Website Presentation </v>
      </c>
      <c r="D1" t="str">
        <f>'Master Grade Sheet'!D21</f>
        <v xml:space="preserve">Test 1 </v>
      </c>
      <c r="E1" t="str">
        <f>'Master Grade Sheet'!E21</f>
        <v>Service Learning #1</v>
      </c>
      <c r="F1" t="str">
        <f>'Master Grade Sheet'!F21</f>
        <v xml:space="preserve">Final Exam </v>
      </c>
      <c r="G1" t="str">
        <f>'Master Grade Sheet'!G21</f>
        <v xml:space="preserve">Chapter Summary/ Quizzes </v>
      </c>
      <c r="H1" t="str">
        <f>'Master Grade Sheet'!H21</f>
        <v xml:space="preserve">RTI Activity </v>
      </c>
      <c r="I1" t="str">
        <f>'Master Grade Sheet'!I21</f>
        <v xml:space="preserve">Class Dispostion </v>
      </c>
      <c r="J1" t="str">
        <f>'Master Grade Sheet'!J21</f>
        <v xml:space="preserve">Student Comparison </v>
      </c>
      <c r="K1" t="str">
        <f>'Master Grade Sheet'!K21</f>
        <v>Service Activity #2</v>
      </c>
      <c r="L1" t="str">
        <f>'Master Grade Sheet'!L21</f>
        <v xml:space="preserve">Service learning hours </v>
      </c>
      <c r="M1" t="str">
        <f>'Master Grade Sheet'!M21</f>
        <v>Total Points</v>
      </c>
      <c r="N1" t="str">
        <f>'Master Grade Sheet'!N21</f>
        <v xml:space="preserve">Percentage </v>
      </c>
      <c r="O1" t="str">
        <f>'Master Grade Sheet'!O21</f>
        <v>Grade</v>
      </c>
    </row>
    <row r="2" spans="1:16" x14ac:dyDescent="0.2">
      <c r="A2" t="str">
        <f>'Master Grade Sheet'!A23</f>
        <v>Aurora</v>
      </c>
      <c r="B2">
        <f>'Master Grade Sheet'!B22</f>
        <v>35</v>
      </c>
      <c r="C2">
        <f>'Master Grade Sheet'!C22</f>
        <v>25</v>
      </c>
      <c r="D2">
        <f>'Master Grade Sheet'!D22</f>
        <v>100</v>
      </c>
      <c r="E2">
        <f>'Master Grade Sheet'!E22</f>
        <v>31</v>
      </c>
      <c r="F2">
        <f>'Master Grade Sheet'!F22</f>
        <v>89</v>
      </c>
      <c r="G2">
        <f>'Master Grade Sheet'!G22</f>
        <v>120</v>
      </c>
      <c r="H2">
        <f>'Master Grade Sheet'!H22</f>
        <v>41</v>
      </c>
      <c r="I2">
        <f>'Master Grade Sheet'!I22</f>
        <v>100</v>
      </c>
      <c r="J2">
        <f>'Master Grade Sheet'!J22</f>
        <v>42</v>
      </c>
      <c r="K2">
        <f>'Master Grade Sheet'!K22</f>
        <v>35</v>
      </c>
      <c r="L2">
        <f>'Master Grade Sheet'!L22</f>
        <v>19</v>
      </c>
      <c r="M2">
        <f>'Master Grade Sheet'!M22</f>
        <v>637</v>
      </c>
      <c r="N2">
        <f>'Master Grade Sheet'!N22</f>
        <v>93.67647058823529</v>
      </c>
      <c r="O2" t="str">
        <f>'Master Grade Sheet'!O22</f>
        <v>A</v>
      </c>
      <c r="P2" t="str">
        <f>'Master Grade Sheet'!P22</f>
        <v>A</v>
      </c>
    </row>
    <row r="3" spans="1:16" x14ac:dyDescent="0.2">
      <c r="A3" t="str">
        <f>'Master Grade Sheet'!A32</f>
        <v>Average</v>
      </c>
      <c r="B3">
        <f>'Master Grade Sheet'!B32</f>
        <v>34.1</v>
      </c>
      <c r="C3">
        <f>'Master Grade Sheet'!C32</f>
        <v>19.3</v>
      </c>
      <c r="D3">
        <f>'Master Grade Sheet'!D32</f>
        <v>83.8</v>
      </c>
      <c r="E3">
        <f>'Master Grade Sheet'!E32</f>
        <v>30.2</v>
      </c>
      <c r="F3">
        <f>'Master Grade Sheet'!F32</f>
        <v>90.1</v>
      </c>
      <c r="G3">
        <f>'Master Grade Sheet'!G32</f>
        <v>114.2</v>
      </c>
      <c r="H3">
        <f>'Master Grade Sheet'!H32</f>
        <v>40.700000000000003</v>
      </c>
      <c r="I3">
        <f>'Master Grade Sheet'!I32</f>
        <v>95.4</v>
      </c>
      <c r="J3">
        <f>'Master Grade Sheet'!J32</f>
        <v>45.8</v>
      </c>
      <c r="K3">
        <f>'Master Grade Sheet'!K32</f>
        <v>31.3</v>
      </c>
      <c r="L3">
        <f>'Master Grade Sheet'!L32</f>
        <v>18.100000000000001</v>
      </c>
      <c r="M3">
        <f>'Master Grade Sheet'!M33</f>
        <v>680</v>
      </c>
    </row>
    <row r="4" spans="1:16" x14ac:dyDescent="0.2">
      <c r="A4" t="str">
        <f>'Master Grade Sheet'!A33</f>
        <v>Points Possible</v>
      </c>
      <c r="B4">
        <f>'Master Grade Sheet'!B33</f>
        <v>40</v>
      </c>
      <c r="C4">
        <f>'Master Grade Sheet'!C33</f>
        <v>25</v>
      </c>
      <c r="D4">
        <f>'Master Grade Sheet'!D33</f>
        <v>100</v>
      </c>
      <c r="E4">
        <f>'Master Grade Sheet'!E33</f>
        <v>35</v>
      </c>
      <c r="F4">
        <f>'Master Grade Sheet'!F33</f>
        <v>100</v>
      </c>
      <c r="G4">
        <f>'Master Grade Sheet'!G33</f>
        <v>130</v>
      </c>
      <c r="H4">
        <f>'Master Grade Sheet'!H33</f>
        <v>45</v>
      </c>
      <c r="I4">
        <f>'Master Grade Sheet'!I33</f>
        <v>100</v>
      </c>
      <c r="J4">
        <f>'Master Grade Sheet'!J33</f>
        <v>50</v>
      </c>
      <c r="K4">
        <f>'Master Grade Sheet'!K33</f>
        <v>35</v>
      </c>
      <c r="L4">
        <f>'Master Grade Sheet'!L33</f>
        <v>20</v>
      </c>
      <c r="M4">
        <f>'Master Grade Sheet'!M33</f>
        <v>680</v>
      </c>
    </row>
    <row r="5" spans="1:16" x14ac:dyDescent="0.2">
      <c r="A5" t="str">
        <f>'Master Grade Sheet'!A21</f>
        <v xml:space="preserve">Names </v>
      </c>
      <c r="B5" t="str">
        <f>'Master Grade Sheet'!B21</f>
        <v xml:space="preserve">One Child Project </v>
      </c>
      <c r="C5" t="str">
        <f>'Master Grade Sheet'!C21</f>
        <v xml:space="preserve">Website Presentation </v>
      </c>
      <c r="D5" t="str">
        <f>'Master Grade Sheet'!D21</f>
        <v xml:space="preserve">Test 1 </v>
      </c>
      <c r="E5" t="str">
        <f>'Master Grade Sheet'!E21</f>
        <v>Service Learning #1</v>
      </c>
      <c r="F5" t="str">
        <f>'Master Grade Sheet'!F21</f>
        <v xml:space="preserve">Final Exam </v>
      </c>
      <c r="G5" t="str">
        <f>'Master Grade Sheet'!G21</f>
        <v xml:space="preserve">Chapter Summary/ Quizzes </v>
      </c>
      <c r="H5" t="str">
        <f>'Master Grade Sheet'!H21</f>
        <v xml:space="preserve">RTI Activity </v>
      </c>
      <c r="I5" t="str">
        <f>'Master Grade Sheet'!I21</f>
        <v xml:space="preserve">Class Dispostion </v>
      </c>
      <c r="J5" t="str">
        <f>'Master Grade Sheet'!J21</f>
        <v xml:space="preserve">Student Comparison </v>
      </c>
      <c r="K5" t="str">
        <f>'Master Grade Sheet'!K21</f>
        <v>Service Activity #2</v>
      </c>
      <c r="L5" t="str">
        <f>'Master Grade Sheet'!L21</f>
        <v xml:space="preserve">Service learning hours </v>
      </c>
    </row>
    <row r="6" spans="1:16" x14ac:dyDescent="0.2">
      <c r="A6" t="s">
        <v>47</v>
      </c>
      <c r="B6">
        <f>B2/B4</f>
        <v>0.875</v>
      </c>
      <c r="C6">
        <f>C2/C4</f>
        <v>1</v>
      </c>
      <c r="D6">
        <f t="shared" ref="D6:L6" si="0">D2/D4</f>
        <v>1</v>
      </c>
      <c r="E6" s="3">
        <f t="shared" si="0"/>
        <v>0.88571428571428568</v>
      </c>
      <c r="F6">
        <f t="shared" si="0"/>
        <v>0.89</v>
      </c>
      <c r="G6" s="3">
        <f t="shared" si="0"/>
        <v>0.92307692307692313</v>
      </c>
      <c r="H6" s="3">
        <f t="shared" si="0"/>
        <v>0.91111111111111109</v>
      </c>
      <c r="I6">
        <f t="shared" si="0"/>
        <v>1</v>
      </c>
      <c r="J6">
        <f t="shared" si="0"/>
        <v>0.84</v>
      </c>
      <c r="K6">
        <f t="shared" si="0"/>
        <v>1</v>
      </c>
      <c r="L6">
        <f t="shared" si="0"/>
        <v>0.95</v>
      </c>
    </row>
    <row r="7" spans="1:16" x14ac:dyDescent="0.2">
      <c r="A7" t="s">
        <v>48</v>
      </c>
      <c r="B7" s="3">
        <f>B3/B4</f>
        <v>0.85250000000000004</v>
      </c>
      <c r="C7">
        <f t="shared" ref="C7:L7" si="1">C3/C4</f>
        <v>0.77200000000000002</v>
      </c>
      <c r="D7">
        <f t="shared" si="1"/>
        <v>0.83799999999999997</v>
      </c>
      <c r="E7" s="3">
        <f t="shared" si="1"/>
        <v>0.86285714285714288</v>
      </c>
      <c r="F7">
        <f t="shared" si="1"/>
        <v>0.90099999999999991</v>
      </c>
      <c r="G7" s="3">
        <f t="shared" si="1"/>
        <v>0.87846153846153852</v>
      </c>
      <c r="H7" s="3">
        <f t="shared" si="1"/>
        <v>0.9044444444444445</v>
      </c>
      <c r="I7">
        <f t="shared" si="1"/>
        <v>0.95400000000000007</v>
      </c>
      <c r="J7">
        <f t="shared" si="1"/>
        <v>0.91599999999999993</v>
      </c>
      <c r="K7" s="3">
        <f t="shared" si="1"/>
        <v>0.89428571428571435</v>
      </c>
      <c r="L7">
        <f t="shared" si="1"/>
        <v>0.90500000000000003</v>
      </c>
    </row>
    <row r="8" spans="1:16" x14ac:dyDescent="0.2">
      <c r="A8" t="str">
        <f>Ariel!A7</f>
        <v xml:space="preserve">Possible Percent </v>
      </c>
      <c r="B8">
        <f>Ariel!B7</f>
        <v>1</v>
      </c>
      <c r="C8">
        <f>Ariel!C7</f>
        <v>1</v>
      </c>
      <c r="D8">
        <f>Ariel!D7</f>
        <v>1</v>
      </c>
      <c r="E8">
        <f>Ariel!E7</f>
        <v>1</v>
      </c>
      <c r="F8">
        <f>Ariel!F7</f>
        <v>1</v>
      </c>
      <c r="G8">
        <f>Ariel!G7</f>
        <v>1</v>
      </c>
      <c r="H8">
        <f>Ariel!H7</f>
        <v>1</v>
      </c>
      <c r="I8">
        <f>Ariel!I7</f>
        <v>1</v>
      </c>
      <c r="J8">
        <f>Ariel!J7</f>
        <v>1</v>
      </c>
      <c r="K8">
        <f>Ariel!K7</f>
        <v>1</v>
      </c>
      <c r="L8">
        <f>Ariel!L7</f>
        <v>1</v>
      </c>
    </row>
  </sheetData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8080"/>
  </sheetPr>
  <dimension ref="A1:P7"/>
  <sheetViews>
    <sheetView topLeftCell="A5" workbookViewId="0">
      <selection activeCell="H23" sqref="H23:I23"/>
    </sheetView>
  </sheetViews>
  <sheetFormatPr baseColWidth="10" defaultRowHeight="16" x14ac:dyDescent="0.2"/>
  <cols>
    <col min="1" max="1" width="18.6640625" customWidth="1"/>
    <col min="2" max="2" width="18.33203125" customWidth="1"/>
    <col min="3" max="3" width="19.1640625" customWidth="1"/>
    <col min="5" max="5" width="17.83203125" customWidth="1"/>
    <col min="7" max="7" width="24.83203125" customWidth="1"/>
    <col min="8" max="8" width="14.83203125" customWidth="1"/>
    <col min="9" max="9" width="16.33203125" customWidth="1"/>
    <col min="10" max="10" width="17.6640625" customWidth="1"/>
    <col min="11" max="11" width="18.5" customWidth="1"/>
    <col min="12" max="12" width="20.83203125" customWidth="1"/>
    <col min="13" max="13" width="12.33203125" customWidth="1"/>
  </cols>
  <sheetData>
    <row r="1" spans="1:16" x14ac:dyDescent="0.2">
      <c r="A1" t="str">
        <f>'Master Grade Sheet'!A21</f>
        <v xml:space="preserve">Names </v>
      </c>
      <c r="B1" t="str">
        <f>'Master Grade Sheet'!B21</f>
        <v xml:space="preserve">One Child Project </v>
      </c>
      <c r="C1" t="str">
        <f>'Master Grade Sheet'!C21</f>
        <v xml:space="preserve">Website Presentation </v>
      </c>
      <c r="D1" t="str">
        <f>'Master Grade Sheet'!D21</f>
        <v xml:space="preserve">Test 1 </v>
      </c>
      <c r="E1" t="str">
        <f>'Master Grade Sheet'!E21</f>
        <v>Service Learning #1</v>
      </c>
      <c r="F1" t="str">
        <f>'Master Grade Sheet'!F21</f>
        <v xml:space="preserve">Final Exam </v>
      </c>
      <c r="G1" t="str">
        <f>'Master Grade Sheet'!G21</f>
        <v xml:space="preserve">Chapter Summary/ Quizzes </v>
      </c>
      <c r="H1" t="str">
        <f>'Master Grade Sheet'!H21</f>
        <v xml:space="preserve">RTI Activity </v>
      </c>
      <c r="I1" t="str">
        <f>'Master Grade Sheet'!I21</f>
        <v xml:space="preserve">Class Dispostion </v>
      </c>
      <c r="J1" t="str">
        <f>'Master Grade Sheet'!J21</f>
        <v xml:space="preserve">Student Comparison </v>
      </c>
      <c r="K1" t="str">
        <f>'Master Grade Sheet'!K21</f>
        <v>Service Activity #2</v>
      </c>
      <c r="L1" t="str">
        <f>'Master Grade Sheet'!L21</f>
        <v xml:space="preserve">Service learning hours </v>
      </c>
      <c r="M1" t="str">
        <f>'Master Grade Sheet'!M21</f>
        <v>Total Points</v>
      </c>
      <c r="N1" t="str">
        <f>'Master Grade Sheet'!N21</f>
        <v xml:space="preserve">Percentage </v>
      </c>
      <c r="O1" t="str">
        <f>'Master Grade Sheet'!O21</f>
        <v>Grade</v>
      </c>
    </row>
    <row r="2" spans="1:16" x14ac:dyDescent="0.2">
      <c r="A2" t="str">
        <f>'Master Grade Sheet'!A24</f>
        <v>Jasmine</v>
      </c>
      <c r="B2">
        <f>'Master Grade Sheet'!B24</f>
        <v>40</v>
      </c>
      <c r="C2">
        <f>'Master Grade Sheet'!C24</f>
        <v>10</v>
      </c>
      <c r="D2">
        <f>'Master Grade Sheet'!D24</f>
        <v>63</v>
      </c>
      <c r="E2">
        <f>'Master Grade Sheet'!E24</f>
        <v>35</v>
      </c>
      <c r="F2">
        <f>'Master Grade Sheet'!F24</f>
        <v>93</v>
      </c>
      <c r="G2">
        <f>'Master Grade Sheet'!G24</f>
        <v>113</v>
      </c>
      <c r="H2">
        <f>'Master Grade Sheet'!H24</f>
        <v>40</v>
      </c>
      <c r="I2">
        <f>'Master Grade Sheet'!I24</f>
        <v>92</v>
      </c>
      <c r="J2">
        <f>'Master Grade Sheet'!J24</f>
        <v>50</v>
      </c>
      <c r="K2">
        <f>'Master Grade Sheet'!K24</f>
        <v>27</v>
      </c>
      <c r="L2">
        <f>'Master Grade Sheet'!L24</f>
        <v>20</v>
      </c>
      <c r="M2">
        <f>'Master Grade Sheet'!M24</f>
        <v>583</v>
      </c>
      <c r="N2">
        <f>'Master Grade Sheet'!N24</f>
        <v>85.735294117647058</v>
      </c>
      <c r="O2" t="str">
        <f>'Master Grade Sheet'!O24</f>
        <v>B</v>
      </c>
      <c r="P2" t="str">
        <f>'Master Grade Sheet'!P24</f>
        <v>B</v>
      </c>
    </row>
    <row r="3" spans="1:16" x14ac:dyDescent="0.2">
      <c r="A3" t="str">
        <f>'Master Grade Sheet'!A32</f>
        <v>Average</v>
      </c>
      <c r="B3">
        <f>'Master Grade Sheet'!B32</f>
        <v>34.1</v>
      </c>
      <c r="C3">
        <f>'Master Grade Sheet'!C32</f>
        <v>19.3</v>
      </c>
      <c r="D3">
        <f>'Master Grade Sheet'!D32</f>
        <v>83.8</v>
      </c>
      <c r="E3">
        <f>'Master Grade Sheet'!E32</f>
        <v>30.2</v>
      </c>
      <c r="F3">
        <f>'Master Grade Sheet'!F32</f>
        <v>90.1</v>
      </c>
      <c r="G3">
        <f>'Master Grade Sheet'!G32</f>
        <v>114.2</v>
      </c>
      <c r="H3">
        <f>'Master Grade Sheet'!H32</f>
        <v>40.700000000000003</v>
      </c>
      <c r="I3">
        <f>'Master Grade Sheet'!I32</f>
        <v>95.4</v>
      </c>
      <c r="J3">
        <f>'Master Grade Sheet'!J32</f>
        <v>45.8</v>
      </c>
      <c r="K3">
        <f>'Master Grade Sheet'!K32</f>
        <v>31.3</v>
      </c>
      <c r="L3">
        <f>'Master Grade Sheet'!L32</f>
        <v>18.100000000000001</v>
      </c>
      <c r="M3">
        <f>'Master Grade Sheet'!M32</f>
        <v>603</v>
      </c>
    </row>
    <row r="4" spans="1:16" x14ac:dyDescent="0.2">
      <c r="A4" t="str">
        <f>'Master Grade Sheet'!A33</f>
        <v>Points Possible</v>
      </c>
      <c r="B4">
        <f>'Master Grade Sheet'!B33</f>
        <v>40</v>
      </c>
      <c r="C4">
        <f>'Master Grade Sheet'!C33</f>
        <v>25</v>
      </c>
      <c r="D4">
        <f>'Master Grade Sheet'!D33</f>
        <v>100</v>
      </c>
      <c r="E4">
        <f>'Master Grade Sheet'!E33</f>
        <v>35</v>
      </c>
      <c r="F4">
        <f>'Master Grade Sheet'!F33</f>
        <v>100</v>
      </c>
      <c r="G4">
        <f>'Master Grade Sheet'!G33</f>
        <v>130</v>
      </c>
      <c r="H4">
        <f>'Master Grade Sheet'!H33</f>
        <v>45</v>
      </c>
      <c r="I4">
        <f>'Master Grade Sheet'!I33</f>
        <v>100</v>
      </c>
      <c r="J4">
        <f>'Master Grade Sheet'!J33</f>
        <v>50</v>
      </c>
      <c r="K4">
        <f>'Master Grade Sheet'!K33</f>
        <v>35</v>
      </c>
      <c r="L4">
        <f>'Master Grade Sheet'!L33</f>
        <v>20</v>
      </c>
      <c r="M4">
        <f>'Master Grade Sheet'!M33</f>
        <v>680</v>
      </c>
    </row>
    <row r="5" spans="1:16" x14ac:dyDescent="0.2">
      <c r="A5" t="s">
        <v>50</v>
      </c>
      <c r="B5">
        <f t="shared" ref="B5:L5" si="0">B2/B4</f>
        <v>1</v>
      </c>
      <c r="C5">
        <f t="shared" si="0"/>
        <v>0.4</v>
      </c>
      <c r="D5">
        <f t="shared" si="0"/>
        <v>0.63</v>
      </c>
      <c r="E5">
        <f t="shared" si="0"/>
        <v>1</v>
      </c>
      <c r="F5">
        <f t="shared" si="0"/>
        <v>0.93</v>
      </c>
      <c r="G5" s="3">
        <f t="shared" si="0"/>
        <v>0.86923076923076925</v>
      </c>
      <c r="H5" s="3">
        <f t="shared" si="0"/>
        <v>0.88888888888888884</v>
      </c>
      <c r="I5">
        <f t="shared" si="0"/>
        <v>0.92</v>
      </c>
      <c r="J5">
        <f t="shared" si="0"/>
        <v>1</v>
      </c>
      <c r="K5" s="3">
        <f t="shared" si="0"/>
        <v>0.77142857142857146</v>
      </c>
      <c r="L5">
        <f t="shared" si="0"/>
        <v>1</v>
      </c>
    </row>
    <row r="6" spans="1:16" x14ac:dyDescent="0.2">
      <c r="A6" t="str">
        <f>Ariel!$A$6</f>
        <v>Class Average Percent</v>
      </c>
      <c r="B6">
        <f>B3/B4</f>
        <v>0.85250000000000004</v>
      </c>
      <c r="C6">
        <f t="shared" ref="C6:L6" si="1">C3/C4</f>
        <v>0.77200000000000002</v>
      </c>
      <c r="D6">
        <f t="shared" si="1"/>
        <v>0.83799999999999997</v>
      </c>
      <c r="E6">
        <f t="shared" si="1"/>
        <v>0.86285714285714288</v>
      </c>
      <c r="F6">
        <f t="shared" si="1"/>
        <v>0.90099999999999991</v>
      </c>
      <c r="G6">
        <f t="shared" si="1"/>
        <v>0.87846153846153852</v>
      </c>
      <c r="H6">
        <f t="shared" si="1"/>
        <v>0.9044444444444445</v>
      </c>
      <c r="I6">
        <f t="shared" si="1"/>
        <v>0.95400000000000007</v>
      </c>
      <c r="J6">
        <f t="shared" si="1"/>
        <v>0.91599999999999993</v>
      </c>
      <c r="K6">
        <f t="shared" si="1"/>
        <v>0.89428571428571435</v>
      </c>
      <c r="L6">
        <f t="shared" si="1"/>
        <v>0.90500000000000003</v>
      </c>
    </row>
    <row r="7" spans="1:16" x14ac:dyDescent="0.2">
      <c r="A7" t="str">
        <f>Ariel!A7</f>
        <v xml:space="preserve">Possible Percent </v>
      </c>
      <c r="B7">
        <f>Ariel!B7</f>
        <v>1</v>
      </c>
      <c r="C7">
        <f>Ariel!C7</f>
        <v>1</v>
      </c>
      <c r="D7">
        <f>Ariel!D7</f>
        <v>1</v>
      </c>
      <c r="E7">
        <f>Ariel!E7</f>
        <v>1</v>
      </c>
      <c r="F7">
        <f>Ariel!F7</f>
        <v>1</v>
      </c>
      <c r="G7">
        <f>Ariel!G7</f>
        <v>1</v>
      </c>
      <c r="H7">
        <f>Ariel!H7</f>
        <v>1</v>
      </c>
      <c r="I7">
        <f>Ariel!I7</f>
        <v>1</v>
      </c>
      <c r="J7">
        <f>Ariel!J7</f>
        <v>1</v>
      </c>
      <c r="K7">
        <f>Ariel!K7</f>
        <v>1</v>
      </c>
      <c r="L7">
        <f>Ariel!L7</f>
        <v>1</v>
      </c>
    </row>
  </sheetData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P7"/>
  <sheetViews>
    <sheetView tabSelected="1" workbookViewId="0">
      <selection activeCell="E25" sqref="E25"/>
    </sheetView>
  </sheetViews>
  <sheetFormatPr baseColWidth="10" defaultRowHeight="16" x14ac:dyDescent="0.2"/>
  <cols>
    <col min="1" max="1" width="18.83203125" customWidth="1"/>
    <col min="2" max="2" width="17.1640625" customWidth="1"/>
    <col min="3" max="3" width="19" customWidth="1"/>
    <col min="4" max="4" width="7.33203125" customWidth="1"/>
    <col min="5" max="5" width="19.33203125" customWidth="1"/>
    <col min="6" max="6" width="10.33203125" customWidth="1"/>
    <col min="7" max="7" width="23.83203125" customWidth="1"/>
    <col min="8" max="8" width="11.1640625" customWidth="1"/>
    <col min="9" max="9" width="14.83203125" customWidth="1"/>
    <col min="10" max="10" width="18" customWidth="1"/>
    <col min="11" max="11" width="17.83203125" customWidth="1"/>
    <col min="12" max="12" width="18.83203125" customWidth="1"/>
    <col min="13" max="13" width="12.5" customWidth="1"/>
    <col min="14" max="14" width="13.33203125" customWidth="1"/>
  </cols>
  <sheetData>
    <row r="1" spans="1:16" x14ac:dyDescent="0.2">
      <c r="A1" t="str">
        <f>'Master Grade Sheet'!A21</f>
        <v xml:space="preserve">Names </v>
      </c>
      <c r="B1" t="str">
        <f>'Master Grade Sheet'!B21</f>
        <v xml:space="preserve">One Child Project </v>
      </c>
      <c r="C1" t="str">
        <f>'Master Grade Sheet'!C21</f>
        <v xml:space="preserve">Website Presentation </v>
      </c>
      <c r="D1" t="str">
        <f>'Master Grade Sheet'!D21</f>
        <v xml:space="preserve">Test 1 </v>
      </c>
      <c r="E1" t="str">
        <f>'Master Grade Sheet'!E21</f>
        <v>Service Learning #1</v>
      </c>
      <c r="F1" t="str">
        <f>'Master Grade Sheet'!F21</f>
        <v xml:space="preserve">Final Exam </v>
      </c>
      <c r="G1" t="str">
        <f>'Master Grade Sheet'!G21</f>
        <v xml:space="preserve">Chapter Summary/ Quizzes </v>
      </c>
      <c r="H1" t="str">
        <f>'Master Grade Sheet'!H21</f>
        <v xml:space="preserve">RTI Activity </v>
      </c>
      <c r="I1" t="str">
        <f>'Master Grade Sheet'!I21</f>
        <v xml:space="preserve">Class Dispostion </v>
      </c>
      <c r="J1" t="str">
        <f>'Master Grade Sheet'!J21</f>
        <v xml:space="preserve">Student Comparison </v>
      </c>
      <c r="K1" t="str">
        <f>'Master Grade Sheet'!K21</f>
        <v>Service Activity #2</v>
      </c>
      <c r="L1" t="str">
        <f>'Master Grade Sheet'!L21</f>
        <v xml:space="preserve">Service learning hours </v>
      </c>
      <c r="M1" t="str">
        <f>'Master Grade Sheet'!M21</f>
        <v>Total Points</v>
      </c>
      <c r="N1" t="str">
        <f>'Master Grade Sheet'!N21</f>
        <v xml:space="preserve">Percentage </v>
      </c>
      <c r="O1" t="str">
        <f>'Master Grade Sheet'!O21</f>
        <v>Grade</v>
      </c>
      <c r="P1" t="str">
        <f>'Master Grade Sheet'!P21</f>
        <v>Grade</v>
      </c>
    </row>
    <row r="2" spans="1:16" x14ac:dyDescent="0.2">
      <c r="A2" t="str">
        <f>'Master Grade Sheet'!A25</f>
        <v>Belle</v>
      </c>
      <c r="B2">
        <f>'Master Grade Sheet'!B25</f>
        <v>32</v>
      </c>
      <c r="C2">
        <f>'Master Grade Sheet'!C25</f>
        <v>15</v>
      </c>
      <c r="D2">
        <f>'Master Grade Sheet'!D25</f>
        <v>93</v>
      </c>
      <c r="E2">
        <f>'Master Grade Sheet'!E25</f>
        <v>28</v>
      </c>
      <c r="F2">
        <f>'Master Grade Sheet'!F25</f>
        <v>95</v>
      </c>
      <c r="G2">
        <f>'Master Grade Sheet'!G25</f>
        <v>95</v>
      </c>
      <c r="H2">
        <f>'Master Grade Sheet'!H25</f>
        <v>45</v>
      </c>
      <c r="I2">
        <f>'Master Grade Sheet'!I25</f>
        <v>90</v>
      </c>
      <c r="J2">
        <f>'Master Grade Sheet'!J25</f>
        <v>49</v>
      </c>
      <c r="K2">
        <f>'Master Grade Sheet'!K25</f>
        <v>28</v>
      </c>
      <c r="L2">
        <f>'Master Grade Sheet'!L25</f>
        <v>15</v>
      </c>
      <c r="M2">
        <f>'Master Grade Sheet'!M25</f>
        <v>585</v>
      </c>
      <c r="N2">
        <f>'Master Grade Sheet'!N25</f>
        <v>86.029411764705884</v>
      </c>
      <c r="O2" t="str">
        <f>'Master Grade Sheet'!O25</f>
        <v>B</v>
      </c>
      <c r="P2" t="str">
        <f>'Master Grade Sheet'!P25</f>
        <v>B</v>
      </c>
    </row>
    <row r="3" spans="1:16" x14ac:dyDescent="0.2">
      <c r="A3" t="str">
        <f>'Master Grade Sheet'!A32</f>
        <v>Average</v>
      </c>
      <c r="B3">
        <f>'Master Grade Sheet'!B32</f>
        <v>34.1</v>
      </c>
      <c r="C3">
        <f>'Master Grade Sheet'!C32</f>
        <v>19.3</v>
      </c>
      <c r="D3">
        <f>'Master Grade Sheet'!D32</f>
        <v>83.8</v>
      </c>
      <c r="E3">
        <f>'Master Grade Sheet'!E32</f>
        <v>30.2</v>
      </c>
      <c r="F3">
        <f>'Master Grade Sheet'!F32</f>
        <v>90.1</v>
      </c>
      <c r="G3">
        <f>'Master Grade Sheet'!G32</f>
        <v>114.2</v>
      </c>
      <c r="H3">
        <f>'Master Grade Sheet'!H32</f>
        <v>40.700000000000003</v>
      </c>
      <c r="I3">
        <f>'Master Grade Sheet'!I32</f>
        <v>95.4</v>
      </c>
      <c r="J3">
        <f>'Master Grade Sheet'!J32</f>
        <v>45.8</v>
      </c>
      <c r="K3">
        <f>'Master Grade Sheet'!K32</f>
        <v>31.3</v>
      </c>
      <c r="L3">
        <f>'Master Grade Sheet'!L32</f>
        <v>18.100000000000001</v>
      </c>
      <c r="M3">
        <f>'Master Grade Sheet'!M32</f>
        <v>603</v>
      </c>
    </row>
    <row r="4" spans="1:16" x14ac:dyDescent="0.2">
      <c r="A4" t="str">
        <f>'Master Grade Sheet'!A33</f>
        <v>Points Possible</v>
      </c>
      <c r="B4">
        <f>'Master Grade Sheet'!B33</f>
        <v>40</v>
      </c>
      <c r="C4">
        <f>'Master Grade Sheet'!C33</f>
        <v>25</v>
      </c>
      <c r="D4">
        <f>'Master Grade Sheet'!D33</f>
        <v>100</v>
      </c>
      <c r="E4">
        <f>'Master Grade Sheet'!E33</f>
        <v>35</v>
      </c>
      <c r="F4">
        <f>'Master Grade Sheet'!F33</f>
        <v>100</v>
      </c>
      <c r="G4">
        <f>'Master Grade Sheet'!G33</f>
        <v>130</v>
      </c>
      <c r="H4">
        <f>'Master Grade Sheet'!H33</f>
        <v>45</v>
      </c>
      <c r="I4">
        <f>'Master Grade Sheet'!I33</f>
        <v>100</v>
      </c>
      <c r="J4">
        <f>'Master Grade Sheet'!J33</f>
        <v>50</v>
      </c>
      <c r="K4">
        <f>'Master Grade Sheet'!K33</f>
        <v>35</v>
      </c>
      <c r="L4">
        <f>'Master Grade Sheet'!L33</f>
        <v>20</v>
      </c>
    </row>
    <row r="5" spans="1:16" x14ac:dyDescent="0.2">
      <c r="A5" t="s">
        <v>50</v>
      </c>
      <c r="B5">
        <f t="shared" ref="B5:L5" si="0">B2/B4</f>
        <v>0.8</v>
      </c>
      <c r="C5">
        <f t="shared" si="0"/>
        <v>0.6</v>
      </c>
      <c r="D5">
        <f t="shared" si="0"/>
        <v>0.93</v>
      </c>
      <c r="E5">
        <f t="shared" si="0"/>
        <v>0.8</v>
      </c>
      <c r="F5">
        <f t="shared" si="0"/>
        <v>0.95</v>
      </c>
      <c r="G5">
        <f t="shared" si="0"/>
        <v>0.73076923076923073</v>
      </c>
      <c r="H5">
        <f t="shared" si="0"/>
        <v>1</v>
      </c>
      <c r="I5">
        <f t="shared" si="0"/>
        <v>0.9</v>
      </c>
      <c r="J5">
        <f t="shared" si="0"/>
        <v>0.98</v>
      </c>
      <c r="K5">
        <f t="shared" si="0"/>
        <v>0.8</v>
      </c>
      <c r="L5">
        <f t="shared" si="0"/>
        <v>0.75</v>
      </c>
    </row>
    <row r="6" spans="1:16" x14ac:dyDescent="0.2">
      <c r="A6" t="str">
        <f>Ariel!A6</f>
        <v>Class Average Percent</v>
      </c>
      <c r="B6">
        <f>B3/B4</f>
        <v>0.85250000000000004</v>
      </c>
      <c r="C6">
        <f t="shared" ref="C6:L6" si="1">C3/C4</f>
        <v>0.77200000000000002</v>
      </c>
      <c r="D6">
        <f t="shared" si="1"/>
        <v>0.83799999999999997</v>
      </c>
      <c r="E6">
        <f t="shared" si="1"/>
        <v>0.86285714285714288</v>
      </c>
      <c r="F6">
        <f t="shared" si="1"/>
        <v>0.90099999999999991</v>
      </c>
      <c r="G6">
        <f t="shared" si="1"/>
        <v>0.87846153846153852</v>
      </c>
      <c r="H6">
        <f t="shared" si="1"/>
        <v>0.9044444444444445</v>
      </c>
      <c r="I6">
        <f t="shared" si="1"/>
        <v>0.95400000000000007</v>
      </c>
      <c r="J6">
        <f t="shared" si="1"/>
        <v>0.91599999999999993</v>
      </c>
      <c r="K6">
        <f t="shared" si="1"/>
        <v>0.89428571428571435</v>
      </c>
      <c r="L6">
        <f t="shared" si="1"/>
        <v>0.90500000000000003</v>
      </c>
    </row>
    <row r="7" spans="1:16" x14ac:dyDescent="0.2">
      <c r="A7" t="str">
        <f>Ariel!A7</f>
        <v xml:space="preserve">Possible Percent </v>
      </c>
      <c r="B7">
        <f>Ariel!B7</f>
        <v>1</v>
      </c>
      <c r="C7">
        <f>Ariel!C7</f>
        <v>1</v>
      </c>
      <c r="D7">
        <f>Ariel!D7</f>
        <v>1</v>
      </c>
      <c r="E7">
        <f>Ariel!E7</f>
        <v>1</v>
      </c>
      <c r="F7">
        <f>Ariel!F7</f>
        <v>1</v>
      </c>
      <c r="G7">
        <f>Ariel!G7</f>
        <v>1</v>
      </c>
      <c r="H7">
        <f>Ariel!H7</f>
        <v>1</v>
      </c>
      <c r="I7">
        <f>Ariel!I7</f>
        <v>1</v>
      </c>
      <c r="J7">
        <f>Ariel!J7</f>
        <v>1</v>
      </c>
      <c r="K7">
        <f>Ariel!K7</f>
        <v>1</v>
      </c>
      <c r="L7">
        <f>Ariel!L7</f>
        <v>1</v>
      </c>
    </row>
  </sheetData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8" tint="0.39997558519241921"/>
  </sheetPr>
  <dimension ref="A1:P7"/>
  <sheetViews>
    <sheetView topLeftCell="H1" workbookViewId="0">
      <selection activeCell="S11" sqref="S11"/>
    </sheetView>
  </sheetViews>
  <sheetFormatPr baseColWidth="10" defaultRowHeight="16" x14ac:dyDescent="0.2"/>
  <cols>
    <col min="1" max="1" width="19.6640625" customWidth="1"/>
    <col min="2" max="2" width="17.83203125" customWidth="1"/>
    <col min="3" max="3" width="20" customWidth="1"/>
    <col min="5" max="5" width="18" customWidth="1"/>
    <col min="7" max="7" width="23.6640625" customWidth="1"/>
    <col min="9" max="9" width="15.33203125" customWidth="1"/>
    <col min="10" max="10" width="17.6640625" customWidth="1"/>
    <col min="11" max="11" width="18.33203125" customWidth="1"/>
    <col min="12" max="12" width="19.6640625" customWidth="1"/>
    <col min="13" max="13" width="14.33203125" customWidth="1"/>
  </cols>
  <sheetData>
    <row r="1" spans="1:16" x14ac:dyDescent="0.2">
      <c r="A1" t="str">
        <f>'Master Grade Sheet'!A21</f>
        <v xml:space="preserve">Names </v>
      </c>
      <c r="B1" t="str">
        <f>'Master Grade Sheet'!B21</f>
        <v xml:space="preserve">One Child Project </v>
      </c>
      <c r="C1" t="str">
        <f>'Master Grade Sheet'!C21</f>
        <v xml:space="preserve">Website Presentation </v>
      </c>
      <c r="D1" t="str">
        <f>'Master Grade Sheet'!D21</f>
        <v xml:space="preserve">Test 1 </v>
      </c>
      <c r="E1" t="str">
        <f>'Master Grade Sheet'!E21</f>
        <v>Service Learning #1</v>
      </c>
      <c r="F1" t="str">
        <f>'Master Grade Sheet'!F21</f>
        <v xml:space="preserve">Final Exam </v>
      </c>
      <c r="G1" t="str">
        <f>'Master Grade Sheet'!G21</f>
        <v xml:space="preserve">Chapter Summary/ Quizzes </v>
      </c>
      <c r="H1" t="str">
        <f>'Master Grade Sheet'!H21</f>
        <v xml:space="preserve">RTI Activity </v>
      </c>
      <c r="I1" t="str">
        <f>'Master Grade Sheet'!I21</f>
        <v xml:space="preserve">Class Dispostion </v>
      </c>
      <c r="J1" t="str">
        <f>'Master Grade Sheet'!J21</f>
        <v xml:space="preserve">Student Comparison </v>
      </c>
      <c r="K1" t="str">
        <f>'Master Grade Sheet'!K21</f>
        <v>Service Activity #2</v>
      </c>
      <c r="L1" t="str">
        <f>'Master Grade Sheet'!L21</f>
        <v xml:space="preserve">Service learning hours </v>
      </c>
      <c r="M1" t="str">
        <f>'Master Grade Sheet'!M21</f>
        <v>Total Points</v>
      </c>
      <c r="N1" t="str">
        <f>'Master Grade Sheet'!N21</f>
        <v xml:space="preserve">Percentage </v>
      </c>
      <c r="O1" t="str">
        <f>'Master Grade Sheet'!O21</f>
        <v>Grade</v>
      </c>
      <c r="P1" t="str">
        <f>'Master Grade Sheet'!P21</f>
        <v>Grade</v>
      </c>
    </row>
    <row r="2" spans="1:16" x14ac:dyDescent="0.2">
      <c r="A2" t="str">
        <f>'Master Grade Sheet'!A26</f>
        <v xml:space="preserve">Cinderella </v>
      </c>
      <c r="B2">
        <f>'Master Grade Sheet'!B26</f>
        <v>29</v>
      </c>
      <c r="C2">
        <f>'Master Grade Sheet'!C26</f>
        <v>21</v>
      </c>
      <c r="D2">
        <f>'Master Grade Sheet'!D26</f>
        <v>99</v>
      </c>
      <c r="E2">
        <f>'Master Grade Sheet'!E26</f>
        <v>20</v>
      </c>
      <c r="F2">
        <f>'Master Grade Sheet'!F26</f>
        <v>100</v>
      </c>
      <c r="G2">
        <f>'Master Grade Sheet'!G26</f>
        <v>99</v>
      </c>
      <c r="H2">
        <f>'Master Grade Sheet'!H26</f>
        <v>39</v>
      </c>
      <c r="I2">
        <f>'Master Grade Sheet'!I26</f>
        <v>89</v>
      </c>
      <c r="J2">
        <f>'Master Grade Sheet'!J26</f>
        <v>47</v>
      </c>
      <c r="K2">
        <f>'Master Grade Sheet'!K26</f>
        <v>29</v>
      </c>
      <c r="L2">
        <f>'Master Grade Sheet'!L26</f>
        <v>20</v>
      </c>
      <c r="M2">
        <f>'Master Grade Sheet'!M26</f>
        <v>592</v>
      </c>
      <c r="N2">
        <f>'Master Grade Sheet'!N26</f>
        <v>87.058823529411768</v>
      </c>
      <c r="O2" t="str">
        <f>'Master Grade Sheet'!O26</f>
        <v>B+</v>
      </c>
      <c r="P2" t="str">
        <f>'Master Grade Sheet'!P26</f>
        <v>B+</v>
      </c>
    </row>
    <row r="3" spans="1:16" x14ac:dyDescent="0.2">
      <c r="A3" t="str">
        <f>'Master Grade Sheet'!A32</f>
        <v>Average</v>
      </c>
      <c r="B3">
        <f>'Master Grade Sheet'!B32</f>
        <v>34.1</v>
      </c>
      <c r="C3">
        <f>'Master Grade Sheet'!C32</f>
        <v>19.3</v>
      </c>
      <c r="D3">
        <f>'Master Grade Sheet'!D32</f>
        <v>83.8</v>
      </c>
      <c r="E3">
        <f>'Master Grade Sheet'!E32</f>
        <v>30.2</v>
      </c>
      <c r="F3">
        <f>'Master Grade Sheet'!F32</f>
        <v>90.1</v>
      </c>
      <c r="G3">
        <f>'Master Grade Sheet'!G32</f>
        <v>114.2</v>
      </c>
      <c r="H3">
        <f>'Master Grade Sheet'!H32</f>
        <v>40.700000000000003</v>
      </c>
      <c r="I3">
        <f>'Master Grade Sheet'!I32</f>
        <v>95.4</v>
      </c>
      <c r="J3">
        <f>'Master Grade Sheet'!J32</f>
        <v>45.8</v>
      </c>
      <c r="K3">
        <f>'Master Grade Sheet'!K32</f>
        <v>31.3</v>
      </c>
      <c r="L3">
        <f>'Master Grade Sheet'!L32</f>
        <v>18.100000000000001</v>
      </c>
      <c r="M3">
        <f>'Master Grade Sheet'!M32</f>
        <v>603</v>
      </c>
    </row>
    <row r="4" spans="1:16" x14ac:dyDescent="0.2">
      <c r="A4" t="str">
        <f>'Master Grade Sheet'!A33</f>
        <v>Points Possible</v>
      </c>
      <c r="B4">
        <f>'Master Grade Sheet'!B33</f>
        <v>40</v>
      </c>
      <c r="C4">
        <f>'Master Grade Sheet'!C33</f>
        <v>25</v>
      </c>
      <c r="D4">
        <f>'Master Grade Sheet'!D33</f>
        <v>100</v>
      </c>
      <c r="E4">
        <f>'Master Grade Sheet'!E33</f>
        <v>35</v>
      </c>
      <c r="F4">
        <f>'Master Grade Sheet'!F33</f>
        <v>100</v>
      </c>
      <c r="G4">
        <f>'Master Grade Sheet'!G33</f>
        <v>130</v>
      </c>
      <c r="H4">
        <f>'Master Grade Sheet'!H33</f>
        <v>45</v>
      </c>
      <c r="I4">
        <f>'Master Grade Sheet'!I33</f>
        <v>100</v>
      </c>
      <c r="J4">
        <f>'Master Grade Sheet'!J33</f>
        <v>50</v>
      </c>
      <c r="K4">
        <f>'Master Grade Sheet'!K33</f>
        <v>35</v>
      </c>
      <c r="L4">
        <f>'Master Grade Sheet'!L33</f>
        <v>20</v>
      </c>
      <c r="M4">
        <f>'Master Grade Sheet'!M33</f>
        <v>680</v>
      </c>
    </row>
    <row r="5" spans="1:16" x14ac:dyDescent="0.2">
      <c r="A5" t="s">
        <v>50</v>
      </c>
      <c r="B5">
        <f t="shared" ref="B5:L5" si="0">B2/B4</f>
        <v>0.72499999999999998</v>
      </c>
      <c r="C5">
        <f t="shared" si="0"/>
        <v>0.84</v>
      </c>
      <c r="D5">
        <f t="shared" si="0"/>
        <v>0.99</v>
      </c>
      <c r="E5">
        <f t="shared" si="0"/>
        <v>0.5714285714285714</v>
      </c>
      <c r="F5">
        <f t="shared" si="0"/>
        <v>1</v>
      </c>
      <c r="G5">
        <f t="shared" si="0"/>
        <v>0.7615384615384615</v>
      </c>
      <c r="H5">
        <f t="shared" si="0"/>
        <v>0.8666666666666667</v>
      </c>
      <c r="I5">
        <f t="shared" si="0"/>
        <v>0.89</v>
      </c>
      <c r="J5">
        <f t="shared" si="0"/>
        <v>0.94</v>
      </c>
      <c r="K5">
        <f t="shared" si="0"/>
        <v>0.82857142857142863</v>
      </c>
      <c r="L5">
        <f t="shared" si="0"/>
        <v>1</v>
      </c>
    </row>
    <row r="6" spans="1:16" x14ac:dyDescent="0.2">
      <c r="A6" t="str">
        <f>Ariel!A6</f>
        <v>Class Average Percent</v>
      </c>
      <c r="B6">
        <f>B3/B4</f>
        <v>0.85250000000000004</v>
      </c>
      <c r="C6">
        <f t="shared" ref="C6:L6" si="1">C3/C4</f>
        <v>0.77200000000000002</v>
      </c>
      <c r="D6">
        <f t="shared" si="1"/>
        <v>0.83799999999999997</v>
      </c>
      <c r="E6">
        <f t="shared" si="1"/>
        <v>0.86285714285714288</v>
      </c>
      <c r="F6">
        <f t="shared" si="1"/>
        <v>0.90099999999999991</v>
      </c>
      <c r="G6">
        <f t="shared" si="1"/>
        <v>0.87846153846153852</v>
      </c>
      <c r="H6">
        <f t="shared" si="1"/>
        <v>0.9044444444444445</v>
      </c>
      <c r="I6">
        <f t="shared" si="1"/>
        <v>0.95400000000000007</v>
      </c>
      <c r="J6">
        <f t="shared" si="1"/>
        <v>0.91599999999999993</v>
      </c>
      <c r="K6">
        <f t="shared" si="1"/>
        <v>0.89428571428571435</v>
      </c>
      <c r="L6">
        <f t="shared" si="1"/>
        <v>0.90500000000000003</v>
      </c>
    </row>
    <row r="7" spans="1:16" x14ac:dyDescent="0.2">
      <c r="A7" t="str">
        <f>Ariel!A7</f>
        <v xml:space="preserve">Possible Percent </v>
      </c>
      <c r="B7">
        <f>Ariel!B7</f>
        <v>1</v>
      </c>
      <c r="C7">
        <f>Ariel!C7</f>
        <v>1</v>
      </c>
      <c r="D7">
        <f>Ariel!D7</f>
        <v>1</v>
      </c>
      <c r="E7">
        <f>Ariel!E7</f>
        <v>1</v>
      </c>
      <c r="F7">
        <f>Ariel!F7</f>
        <v>1</v>
      </c>
      <c r="G7">
        <f>Ariel!G7</f>
        <v>1</v>
      </c>
      <c r="H7">
        <f>Ariel!H7</f>
        <v>1</v>
      </c>
      <c r="I7">
        <f>Ariel!I7</f>
        <v>1</v>
      </c>
      <c r="J7">
        <f>Ariel!J7</f>
        <v>1</v>
      </c>
      <c r="K7">
        <f>Ariel!K7</f>
        <v>1</v>
      </c>
      <c r="L7">
        <f>Ariel!L7</f>
        <v>1</v>
      </c>
    </row>
  </sheetData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800080"/>
  </sheetPr>
  <dimension ref="A1:P7"/>
  <sheetViews>
    <sheetView topLeftCell="I7" workbookViewId="0">
      <selection activeCell="P22" sqref="P22"/>
    </sheetView>
  </sheetViews>
  <sheetFormatPr baseColWidth="10" defaultRowHeight="16" x14ac:dyDescent="0.2"/>
  <cols>
    <col min="1" max="1" width="18.6640625" customWidth="1"/>
    <col min="2" max="2" width="18" customWidth="1"/>
    <col min="3" max="3" width="19.6640625" customWidth="1"/>
    <col min="5" max="5" width="17" customWidth="1"/>
    <col min="7" max="7" width="25.83203125" customWidth="1"/>
    <col min="8" max="8" width="13.33203125" customWidth="1"/>
    <col min="9" max="9" width="15.83203125" customWidth="1"/>
    <col min="10" max="10" width="19.6640625" customWidth="1"/>
    <col min="11" max="11" width="17.1640625" customWidth="1"/>
    <col min="12" max="12" width="19" customWidth="1"/>
  </cols>
  <sheetData>
    <row r="1" spans="1:16" x14ac:dyDescent="0.2">
      <c r="A1" t="str">
        <f>'Master Grade Sheet'!A21</f>
        <v xml:space="preserve">Names </v>
      </c>
      <c r="B1" t="str">
        <f>'Master Grade Sheet'!B21</f>
        <v xml:space="preserve">One Child Project </v>
      </c>
      <c r="C1" t="str">
        <f>'Master Grade Sheet'!C21</f>
        <v xml:space="preserve">Website Presentation </v>
      </c>
      <c r="D1" t="str">
        <f>'Master Grade Sheet'!D21</f>
        <v xml:space="preserve">Test 1 </v>
      </c>
      <c r="E1" t="str">
        <f>'Master Grade Sheet'!E21</f>
        <v>Service Learning #1</v>
      </c>
      <c r="F1" t="str">
        <f>'Master Grade Sheet'!F21</f>
        <v xml:space="preserve">Final Exam </v>
      </c>
      <c r="G1" t="str">
        <f>'Master Grade Sheet'!G21</f>
        <v xml:space="preserve">Chapter Summary/ Quizzes </v>
      </c>
      <c r="H1" t="str">
        <f>'Master Grade Sheet'!H21</f>
        <v xml:space="preserve">RTI Activity </v>
      </c>
      <c r="I1" t="str">
        <f>'Master Grade Sheet'!I21</f>
        <v xml:space="preserve">Class Dispostion </v>
      </c>
      <c r="J1" t="str">
        <f>'Master Grade Sheet'!J21</f>
        <v xml:space="preserve">Student Comparison </v>
      </c>
      <c r="K1" t="str">
        <f>'Master Grade Sheet'!K21</f>
        <v>Service Activity #2</v>
      </c>
      <c r="L1" t="str">
        <f>'Master Grade Sheet'!L21</f>
        <v xml:space="preserve">Service learning hours </v>
      </c>
      <c r="M1" t="str">
        <f>'Master Grade Sheet'!M21</f>
        <v>Total Points</v>
      </c>
      <c r="N1" t="str">
        <f>'Master Grade Sheet'!N21</f>
        <v xml:space="preserve">Percentage </v>
      </c>
      <c r="O1" t="str">
        <f>'Master Grade Sheet'!O21</f>
        <v>Grade</v>
      </c>
      <c r="P1" t="str">
        <f>'Master Grade Sheet'!P21</f>
        <v>Grade</v>
      </c>
    </row>
    <row r="2" spans="1:16" x14ac:dyDescent="0.2">
      <c r="A2" t="str">
        <f>'Master Grade Sheet'!A27</f>
        <v xml:space="preserve">Meg </v>
      </c>
      <c r="B2">
        <f>'Master Grade Sheet'!B27</f>
        <v>37</v>
      </c>
      <c r="C2">
        <f>'Master Grade Sheet'!C27</f>
        <v>23</v>
      </c>
      <c r="D2">
        <f>'Master Grade Sheet'!D27</f>
        <v>92</v>
      </c>
      <c r="E2">
        <f>'Master Grade Sheet'!E27</f>
        <v>35</v>
      </c>
      <c r="F2">
        <f>'Master Grade Sheet'!F27</f>
        <v>92</v>
      </c>
      <c r="G2">
        <f>'Master Grade Sheet'!G27</f>
        <v>124</v>
      </c>
      <c r="H2">
        <f>'Master Grade Sheet'!H27</f>
        <v>42</v>
      </c>
      <c r="I2">
        <f>'Master Grade Sheet'!I27</f>
        <v>97</v>
      </c>
      <c r="J2">
        <f>'Master Grade Sheet'!J27</f>
        <v>50</v>
      </c>
      <c r="K2">
        <f>'Master Grade Sheet'!K27</f>
        <v>30</v>
      </c>
      <c r="L2">
        <f>'Master Grade Sheet'!L27</f>
        <v>16</v>
      </c>
      <c r="M2">
        <f>'Master Grade Sheet'!M27</f>
        <v>638</v>
      </c>
      <c r="N2">
        <f>'Master Grade Sheet'!N27</f>
        <v>93.82352941176471</v>
      </c>
      <c r="O2" t="str">
        <f>'Master Grade Sheet'!O27</f>
        <v>A</v>
      </c>
      <c r="P2" t="str">
        <f>'Master Grade Sheet'!P27</f>
        <v>A</v>
      </c>
    </row>
    <row r="3" spans="1:16" x14ac:dyDescent="0.2">
      <c r="A3" t="str">
        <f>'Master Grade Sheet'!A32</f>
        <v>Average</v>
      </c>
      <c r="B3">
        <f>'Master Grade Sheet'!B32</f>
        <v>34.1</v>
      </c>
      <c r="C3">
        <f>'Master Grade Sheet'!C32</f>
        <v>19.3</v>
      </c>
      <c r="D3">
        <f>'Master Grade Sheet'!D32</f>
        <v>83.8</v>
      </c>
      <c r="E3">
        <f>'Master Grade Sheet'!E32</f>
        <v>30.2</v>
      </c>
      <c r="F3">
        <f>'Master Grade Sheet'!F32</f>
        <v>90.1</v>
      </c>
      <c r="G3">
        <f>'Master Grade Sheet'!G32</f>
        <v>114.2</v>
      </c>
      <c r="H3">
        <f>'Master Grade Sheet'!H32</f>
        <v>40.700000000000003</v>
      </c>
      <c r="I3">
        <f>'Master Grade Sheet'!I32</f>
        <v>95.4</v>
      </c>
      <c r="J3">
        <f>'Master Grade Sheet'!J32</f>
        <v>45.8</v>
      </c>
      <c r="K3">
        <f>'Master Grade Sheet'!K32</f>
        <v>31.3</v>
      </c>
      <c r="L3">
        <f>'Master Grade Sheet'!L32</f>
        <v>18.100000000000001</v>
      </c>
      <c r="M3">
        <f>'Master Grade Sheet'!M32</f>
        <v>603</v>
      </c>
    </row>
    <row r="4" spans="1:16" x14ac:dyDescent="0.2">
      <c r="A4" t="str">
        <f>'Master Grade Sheet'!A33</f>
        <v>Points Possible</v>
      </c>
      <c r="B4">
        <f>'Master Grade Sheet'!B33</f>
        <v>40</v>
      </c>
      <c r="C4">
        <f>'Master Grade Sheet'!C33</f>
        <v>25</v>
      </c>
      <c r="D4">
        <f>'Master Grade Sheet'!D33</f>
        <v>100</v>
      </c>
      <c r="E4">
        <f>'Master Grade Sheet'!E33</f>
        <v>35</v>
      </c>
      <c r="F4">
        <f>'Master Grade Sheet'!F33</f>
        <v>100</v>
      </c>
      <c r="G4">
        <f>'Master Grade Sheet'!G33</f>
        <v>130</v>
      </c>
      <c r="H4">
        <f>'Master Grade Sheet'!H33</f>
        <v>45</v>
      </c>
      <c r="I4">
        <f>'Master Grade Sheet'!I33</f>
        <v>100</v>
      </c>
      <c r="J4">
        <f>'Master Grade Sheet'!J33</f>
        <v>50</v>
      </c>
      <c r="K4">
        <f>'Master Grade Sheet'!K33</f>
        <v>35</v>
      </c>
      <c r="L4">
        <f>'Master Grade Sheet'!L33</f>
        <v>20</v>
      </c>
      <c r="M4">
        <f>'Master Grade Sheet'!M33</f>
        <v>680</v>
      </c>
    </row>
    <row r="5" spans="1:16" x14ac:dyDescent="0.2">
      <c r="A5" t="s">
        <v>50</v>
      </c>
      <c r="B5">
        <f t="shared" ref="B5:L5" si="0">B2/B4</f>
        <v>0.92500000000000004</v>
      </c>
      <c r="C5">
        <f t="shared" si="0"/>
        <v>0.92</v>
      </c>
      <c r="D5">
        <f t="shared" si="0"/>
        <v>0.92</v>
      </c>
      <c r="E5">
        <f t="shared" si="0"/>
        <v>1</v>
      </c>
      <c r="F5">
        <f t="shared" si="0"/>
        <v>0.92</v>
      </c>
      <c r="G5">
        <f t="shared" si="0"/>
        <v>0.9538461538461539</v>
      </c>
      <c r="H5">
        <f t="shared" si="0"/>
        <v>0.93333333333333335</v>
      </c>
      <c r="I5">
        <f t="shared" si="0"/>
        <v>0.97</v>
      </c>
      <c r="J5">
        <f t="shared" si="0"/>
        <v>1</v>
      </c>
      <c r="K5">
        <f t="shared" si="0"/>
        <v>0.8571428571428571</v>
      </c>
      <c r="L5">
        <f t="shared" si="0"/>
        <v>0.8</v>
      </c>
    </row>
    <row r="6" spans="1:16" x14ac:dyDescent="0.2">
      <c r="A6" t="str">
        <f>Ariel!A6</f>
        <v>Class Average Percent</v>
      </c>
      <c r="B6">
        <f>B3/B4</f>
        <v>0.85250000000000004</v>
      </c>
      <c r="C6">
        <f t="shared" ref="C6:L6" si="1">C3/C4</f>
        <v>0.77200000000000002</v>
      </c>
      <c r="D6">
        <f t="shared" si="1"/>
        <v>0.83799999999999997</v>
      </c>
      <c r="E6">
        <f t="shared" si="1"/>
        <v>0.86285714285714288</v>
      </c>
      <c r="F6">
        <f t="shared" si="1"/>
        <v>0.90099999999999991</v>
      </c>
      <c r="G6">
        <f t="shared" si="1"/>
        <v>0.87846153846153852</v>
      </c>
      <c r="H6">
        <f t="shared" si="1"/>
        <v>0.9044444444444445</v>
      </c>
      <c r="I6">
        <f t="shared" si="1"/>
        <v>0.95400000000000007</v>
      </c>
      <c r="J6">
        <f t="shared" si="1"/>
        <v>0.91599999999999993</v>
      </c>
      <c r="K6">
        <f t="shared" si="1"/>
        <v>0.89428571428571435</v>
      </c>
      <c r="L6">
        <f t="shared" si="1"/>
        <v>0.90500000000000003</v>
      </c>
    </row>
    <row r="7" spans="1:16" x14ac:dyDescent="0.2">
      <c r="A7" t="str">
        <f>Ariel!A7</f>
        <v xml:space="preserve">Possible Percent </v>
      </c>
      <c r="B7">
        <f>Ariel!B7</f>
        <v>1</v>
      </c>
      <c r="C7">
        <f>Ariel!C7</f>
        <v>1</v>
      </c>
      <c r="D7">
        <f>Ariel!D7</f>
        <v>1</v>
      </c>
      <c r="E7">
        <f>Ariel!E7</f>
        <v>1</v>
      </c>
      <c r="F7">
        <f>Ariel!F7</f>
        <v>1</v>
      </c>
      <c r="G7">
        <f>Ariel!G7</f>
        <v>1</v>
      </c>
      <c r="H7">
        <f>Ariel!H7</f>
        <v>1</v>
      </c>
      <c r="I7">
        <f>Ariel!I7</f>
        <v>1</v>
      </c>
      <c r="J7">
        <f>Ariel!J7</f>
        <v>1</v>
      </c>
      <c r="K7">
        <f>Ariel!K7</f>
        <v>1</v>
      </c>
      <c r="L7">
        <f>Ariel!L7</f>
        <v>1</v>
      </c>
    </row>
  </sheetData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0080"/>
  </sheetPr>
  <dimension ref="A1:P7"/>
  <sheetViews>
    <sheetView topLeftCell="A11" workbookViewId="0">
      <selection sqref="A1:L6"/>
    </sheetView>
  </sheetViews>
  <sheetFormatPr baseColWidth="10" defaultRowHeight="16" x14ac:dyDescent="0.2"/>
  <cols>
    <col min="1" max="1" width="19.1640625" customWidth="1"/>
    <col min="2" max="2" width="16.1640625" customWidth="1"/>
    <col min="3" max="3" width="19.83203125" customWidth="1"/>
    <col min="5" max="5" width="17.6640625" customWidth="1"/>
    <col min="7" max="7" width="24.83203125" customWidth="1"/>
    <col min="9" max="9" width="17" customWidth="1"/>
    <col min="10" max="10" width="21.1640625" customWidth="1"/>
    <col min="11" max="11" width="16.5" customWidth="1"/>
    <col min="12" max="12" width="20.6640625" customWidth="1"/>
    <col min="13" max="13" width="12.83203125" customWidth="1"/>
  </cols>
  <sheetData>
    <row r="1" spans="1:16" x14ac:dyDescent="0.2">
      <c r="A1" t="str">
        <f>'Master Grade Sheet'!A21</f>
        <v xml:space="preserve">Names </v>
      </c>
      <c r="B1" t="str">
        <f>'Master Grade Sheet'!B21</f>
        <v xml:space="preserve">One Child Project </v>
      </c>
      <c r="C1" t="str">
        <f>'Master Grade Sheet'!C21</f>
        <v xml:space="preserve">Website Presentation </v>
      </c>
      <c r="D1" t="str">
        <f>'Master Grade Sheet'!D21</f>
        <v xml:space="preserve">Test 1 </v>
      </c>
      <c r="E1" t="str">
        <f>'Master Grade Sheet'!E21</f>
        <v>Service Learning #1</v>
      </c>
      <c r="F1" t="str">
        <f>'Master Grade Sheet'!F21</f>
        <v xml:space="preserve">Final Exam </v>
      </c>
      <c r="G1" t="str">
        <f>'Master Grade Sheet'!G21</f>
        <v xml:space="preserve">Chapter Summary/ Quizzes </v>
      </c>
      <c r="H1" t="str">
        <f>'Master Grade Sheet'!H21</f>
        <v xml:space="preserve">RTI Activity </v>
      </c>
      <c r="I1" t="str">
        <f>'Master Grade Sheet'!I21</f>
        <v xml:space="preserve">Class Dispostion </v>
      </c>
      <c r="J1" t="str">
        <f>'Master Grade Sheet'!J21</f>
        <v xml:space="preserve">Student Comparison </v>
      </c>
      <c r="K1" t="str">
        <f>'Master Grade Sheet'!K21</f>
        <v>Service Activity #2</v>
      </c>
      <c r="L1" t="str">
        <f>'Master Grade Sheet'!L21</f>
        <v xml:space="preserve">Service learning hours </v>
      </c>
      <c r="M1" t="str">
        <f>'Master Grade Sheet'!M21</f>
        <v>Total Points</v>
      </c>
      <c r="N1" t="str">
        <f>'Master Grade Sheet'!N21</f>
        <v xml:space="preserve">Percentage </v>
      </c>
      <c r="O1" t="str">
        <f>'Master Grade Sheet'!O21</f>
        <v>Grade</v>
      </c>
      <c r="P1" t="str">
        <f>'Master Grade Sheet'!P21</f>
        <v>Grade</v>
      </c>
    </row>
    <row r="2" spans="1:16" x14ac:dyDescent="0.2">
      <c r="A2" t="str">
        <f>'Master Grade Sheet'!A28</f>
        <v>Snow White</v>
      </c>
      <c r="B2">
        <f>'Master Grade Sheet'!B28</f>
        <v>21</v>
      </c>
      <c r="C2">
        <f>'Master Grade Sheet'!C28</f>
        <v>25</v>
      </c>
      <c r="D2">
        <f>'Master Grade Sheet'!D28</f>
        <v>76</v>
      </c>
      <c r="E2">
        <f>'Master Grade Sheet'!E28</f>
        <v>34</v>
      </c>
      <c r="F2">
        <f>'Master Grade Sheet'!F28</f>
        <v>76</v>
      </c>
      <c r="G2">
        <f>'Master Grade Sheet'!G28</f>
        <v>130</v>
      </c>
      <c r="H2">
        <f>'Master Grade Sheet'!H28</f>
        <v>38</v>
      </c>
      <c r="I2">
        <f>'Master Grade Sheet'!I28</f>
        <v>96</v>
      </c>
      <c r="J2">
        <f>'Master Grade Sheet'!J28</f>
        <v>42</v>
      </c>
      <c r="K2">
        <f>'Master Grade Sheet'!K28</f>
        <v>32</v>
      </c>
      <c r="L2">
        <f>'Master Grade Sheet'!L28</f>
        <v>17</v>
      </c>
      <c r="M2">
        <f>'Master Grade Sheet'!M28</f>
        <v>587</v>
      </c>
      <c r="N2">
        <f>'Master Grade Sheet'!N28</f>
        <v>86.32352941176471</v>
      </c>
      <c r="O2" t="str">
        <f>'Master Grade Sheet'!O28</f>
        <v>B</v>
      </c>
      <c r="P2" t="str">
        <f>'Master Grade Sheet'!P28</f>
        <v>B</v>
      </c>
    </row>
    <row r="3" spans="1:16" x14ac:dyDescent="0.2">
      <c r="A3" t="str">
        <f>'Master Grade Sheet'!A32</f>
        <v>Average</v>
      </c>
      <c r="B3">
        <f>'Master Grade Sheet'!B32</f>
        <v>34.1</v>
      </c>
      <c r="C3">
        <f>'Master Grade Sheet'!C32</f>
        <v>19.3</v>
      </c>
      <c r="D3">
        <f>'Master Grade Sheet'!D32</f>
        <v>83.8</v>
      </c>
      <c r="E3">
        <f>'Master Grade Sheet'!E32</f>
        <v>30.2</v>
      </c>
      <c r="F3">
        <f>'Master Grade Sheet'!F32</f>
        <v>90.1</v>
      </c>
      <c r="G3">
        <f>'Master Grade Sheet'!G32</f>
        <v>114.2</v>
      </c>
      <c r="H3">
        <f>'Master Grade Sheet'!H32</f>
        <v>40.700000000000003</v>
      </c>
      <c r="I3">
        <f>'Master Grade Sheet'!I32</f>
        <v>95.4</v>
      </c>
      <c r="J3">
        <f>'Master Grade Sheet'!J32</f>
        <v>45.8</v>
      </c>
      <c r="K3">
        <f>'Master Grade Sheet'!K32</f>
        <v>31.3</v>
      </c>
      <c r="L3">
        <f>'Master Grade Sheet'!L32</f>
        <v>18.100000000000001</v>
      </c>
      <c r="M3">
        <f>'Master Grade Sheet'!M32</f>
        <v>603</v>
      </c>
    </row>
    <row r="4" spans="1:16" x14ac:dyDescent="0.2">
      <c r="A4" t="str">
        <f>'Master Grade Sheet'!A33</f>
        <v>Points Possible</v>
      </c>
      <c r="B4">
        <f>'Master Grade Sheet'!B33</f>
        <v>40</v>
      </c>
      <c r="C4">
        <f>'Master Grade Sheet'!C33</f>
        <v>25</v>
      </c>
      <c r="D4">
        <f>'Master Grade Sheet'!D33</f>
        <v>100</v>
      </c>
      <c r="E4">
        <f>'Master Grade Sheet'!E33</f>
        <v>35</v>
      </c>
      <c r="F4">
        <f>'Master Grade Sheet'!F33</f>
        <v>100</v>
      </c>
      <c r="G4">
        <f>'Master Grade Sheet'!G33</f>
        <v>130</v>
      </c>
      <c r="H4">
        <f>'Master Grade Sheet'!H33</f>
        <v>45</v>
      </c>
      <c r="I4">
        <f>'Master Grade Sheet'!I33</f>
        <v>100</v>
      </c>
      <c r="J4">
        <f>'Master Grade Sheet'!J33</f>
        <v>50</v>
      </c>
      <c r="K4">
        <f>'Master Grade Sheet'!K33</f>
        <v>35</v>
      </c>
      <c r="L4">
        <f>'Master Grade Sheet'!L33</f>
        <v>20</v>
      </c>
      <c r="M4">
        <f>'Master Grade Sheet'!M33</f>
        <v>680</v>
      </c>
    </row>
    <row r="5" spans="1:16" x14ac:dyDescent="0.2">
      <c r="A5" t="s">
        <v>51</v>
      </c>
      <c r="B5">
        <f t="shared" ref="B5:L5" si="0">B2/B4</f>
        <v>0.52500000000000002</v>
      </c>
      <c r="C5">
        <f t="shared" si="0"/>
        <v>1</v>
      </c>
      <c r="D5">
        <f t="shared" si="0"/>
        <v>0.76</v>
      </c>
      <c r="E5">
        <f t="shared" si="0"/>
        <v>0.97142857142857142</v>
      </c>
      <c r="F5">
        <f t="shared" si="0"/>
        <v>0.76</v>
      </c>
      <c r="G5">
        <f t="shared" si="0"/>
        <v>1</v>
      </c>
      <c r="H5">
        <f t="shared" si="0"/>
        <v>0.84444444444444444</v>
      </c>
      <c r="I5">
        <f t="shared" si="0"/>
        <v>0.96</v>
      </c>
      <c r="J5">
        <f t="shared" si="0"/>
        <v>0.84</v>
      </c>
      <c r="K5">
        <f t="shared" si="0"/>
        <v>0.91428571428571426</v>
      </c>
      <c r="L5">
        <f t="shared" si="0"/>
        <v>0.85</v>
      </c>
    </row>
    <row r="6" spans="1:16" x14ac:dyDescent="0.2">
      <c r="A6" t="str">
        <f>Ariel!A6</f>
        <v>Class Average Percent</v>
      </c>
      <c r="B6">
        <f>B3/B4</f>
        <v>0.85250000000000004</v>
      </c>
      <c r="C6">
        <f t="shared" ref="C6:L6" si="1">C3/C4</f>
        <v>0.77200000000000002</v>
      </c>
      <c r="D6">
        <f t="shared" si="1"/>
        <v>0.83799999999999997</v>
      </c>
      <c r="E6">
        <f t="shared" si="1"/>
        <v>0.86285714285714288</v>
      </c>
      <c r="F6">
        <f t="shared" si="1"/>
        <v>0.90099999999999991</v>
      </c>
      <c r="G6">
        <f t="shared" si="1"/>
        <v>0.87846153846153852</v>
      </c>
      <c r="H6">
        <f t="shared" si="1"/>
        <v>0.9044444444444445</v>
      </c>
      <c r="I6">
        <f t="shared" si="1"/>
        <v>0.95400000000000007</v>
      </c>
      <c r="J6">
        <f t="shared" si="1"/>
        <v>0.91599999999999993</v>
      </c>
      <c r="K6">
        <f t="shared" si="1"/>
        <v>0.89428571428571435</v>
      </c>
      <c r="L6">
        <f t="shared" si="1"/>
        <v>0.90500000000000003</v>
      </c>
    </row>
    <row r="7" spans="1:16" x14ac:dyDescent="0.2">
      <c r="A7" t="str">
        <f>Ariel!A7</f>
        <v xml:space="preserve">Possible Percent </v>
      </c>
      <c r="B7">
        <f>Ariel!B7</f>
        <v>1</v>
      </c>
      <c r="C7">
        <f>Ariel!C7</f>
        <v>1</v>
      </c>
      <c r="D7">
        <f>Ariel!D7</f>
        <v>1</v>
      </c>
      <c r="E7">
        <f>Ariel!E7</f>
        <v>1</v>
      </c>
      <c r="F7">
        <f>Ariel!F7</f>
        <v>1</v>
      </c>
      <c r="G7">
        <f>Ariel!G7</f>
        <v>1</v>
      </c>
      <c r="H7">
        <f>Ariel!H7</f>
        <v>1</v>
      </c>
      <c r="I7">
        <f>Ariel!I7</f>
        <v>1</v>
      </c>
      <c r="J7">
        <f>Ariel!J7</f>
        <v>1</v>
      </c>
      <c r="K7">
        <f>Ariel!K7</f>
        <v>1</v>
      </c>
      <c r="L7">
        <f>Ariel!L7</f>
        <v>1</v>
      </c>
    </row>
  </sheetData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8000FF"/>
  </sheetPr>
  <dimension ref="A1:P7"/>
  <sheetViews>
    <sheetView topLeftCell="A9" workbookViewId="0">
      <selection activeCell="K20" sqref="K20"/>
    </sheetView>
  </sheetViews>
  <sheetFormatPr baseColWidth="10" defaultRowHeight="16" x14ac:dyDescent="0.2"/>
  <cols>
    <col min="1" max="1" width="19.83203125" customWidth="1"/>
    <col min="2" max="2" width="18.6640625" customWidth="1"/>
    <col min="3" max="3" width="18.83203125" customWidth="1"/>
    <col min="5" max="5" width="16.5" customWidth="1"/>
    <col min="7" max="7" width="26" customWidth="1"/>
    <col min="9" max="9" width="16.33203125" customWidth="1"/>
    <col min="10" max="10" width="18.6640625" customWidth="1"/>
    <col min="11" max="11" width="17.6640625" customWidth="1"/>
    <col min="12" max="12" width="20.33203125" customWidth="1"/>
  </cols>
  <sheetData>
    <row r="1" spans="1:16" x14ac:dyDescent="0.2">
      <c r="A1" t="str">
        <f>'Master Grade Sheet'!A21</f>
        <v xml:space="preserve">Names </v>
      </c>
      <c r="B1" t="str">
        <f>'Master Grade Sheet'!B21</f>
        <v xml:space="preserve">One Child Project </v>
      </c>
      <c r="C1" t="str">
        <f>'Master Grade Sheet'!C21</f>
        <v xml:space="preserve">Website Presentation </v>
      </c>
      <c r="D1" t="str">
        <f>'Master Grade Sheet'!D21</f>
        <v xml:space="preserve">Test 1 </v>
      </c>
      <c r="E1" t="str">
        <f>'Master Grade Sheet'!E21</f>
        <v>Service Learning #1</v>
      </c>
      <c r="F1" t="str">
        <f>'Master Grade Sheet'!F21</f>
        <v xml:space="preserve">Final Exam </v>
      </c>
      <c r="G1" t="str">
        <f>'Master Grade Sheet'!G21</f>
        <v xml:space="preserve">Chapter Summary/ Quizzes </v>
      </c>
      <c r="H1" t="str">
        <f>'Master Grade Sheet'!H21</f>
        <v xml:space="preserve">RTI Activity </v>
      </c>
      <c r="I1" t="str">
        <f>'Master Grade Sheet'!I21</f>
        <v xml:space="preserve">Class Dispostion </v>
      </c>
      <c r="J1" t="str">
        <f>'Master Grade Sheet'!J21</f>
        <v xml:space="preserve">Student Comparison </v>
      </c>
      <c r="K1" t="str">
        <f>'Master Grade Sheet'!K21</f>
        <v>Service Activity #2</v>
      </c>
      <c r="L1" t="str">
        <f>'Master Grade Sheet'!L21</f>
        <v xml:space="preserve">Service learning hours </v>
      </c>
      <c r="M1" t="str">
        <f>'Master Grade Sheet'!M21</f>
        <v>Total Points</v>
      </c>
      <c r="N1" t="str">
        <f>'Master Grade Sheet'!N21</f>
        <v xml:space="preserve">Percentage </v>
      </c>
      <c r="O1" t="str">
        <f>'Master Grade Sheet'!O21</f>
        <v>Grade</v>
      </c>
      <c r="P1" t="str">
        <f>'Master Grade Sheet'!P21</f>
        <v>Grade</v>
      </c>
    </row>
    <row r="2" spans="1:16" x14ac:dyDescent="0.2">
      <c r="A2" t="str">
        <f>'Master Grade Sheet'!A29</f>
        <v xml:space="preserve">Repunzel </v>
      </c>
      <c r="B2">
        <f>'Master Grade Sheet'!B29</f>
        <v>32</v>
      </c>
      <c r="C2">
        <f>'Master Grade Sheet'!C29</f>
        <v>24</v>
      </c>
      <c r="D2">
        <f>'Master Grade Sheet'!D29</f>
        <v>53</v>
      </c>
      <c r="E2">
        <f>'Master Grade Sheet'!E29</f>
        <v>29</v>
      </c>
      <c r="F2">
        <f>'Master Grade Sheet'!F29</f>
        <v>86</v>
      </c>
      <c r="G2">
        <f>'Master Grade Sheet'!G29</f>
        <v>117</v>
      </c>
      <c r="H2">
        <f>'Master Grade Sheet'!H29</f>
        <v>41</v>
      </c>
      <c r="I2">
        <f>'Master Grade Sheet'!I29</f>
        <v>100</v>
      </c>
      <c r="J2">
        <f>'Master Grade Sheet'!J29</f>
        <v>43</v>
      </c>
      <c r="K2">
        <f>'Master Grade Sheet'!K29</f>
        <v>31</v>
      </c>
      <c r="L2">
        <f>'Master Grade Sheet'!L29</f>
        <v>19</v>
      </c>
      <c r="M2">
        <f>'Master Grade Sheet'!M29</f>
        <v>575</v>
      </c>
      <c r="N2">
        <f>'Master Grade Sheet'!N29</f>
        <v>84.558823529411768</v>
      </c>
      <c r="O2" t="str">
        <f>'Master Grade Sheet'!O29</f>
        <v>B</v>
      </c>
      <c r="P2" t="str">
        <f>'Master Grade Sheet'!P29</f>
        <v>B</v>
      </c>
    </row>
    <row r="3" spans="1:16" x14ac:dyDescent="0.2">
      <c r="A3" t="str">
        <f>'Master Grade Sheet'!A32</f>
        <v>Average</v>
      </c>
      <c r="B3">
        <f>'Master Grade Sheet'!B32</f>
        <v>34.1</v>
      </c>
      <c r="C3">
        <f>'Master Grade Sheet'!C32</f>
        <v>19.3</v>
      </c>
      <c r="D3">
        <f>'Master Grade Sheet'!D32</f>
        <v>83.8</v>
      </c>
      <c r="E3">
        <f>'Master Grade Sheet'!E32</f>
        <v>30.2</v>
      </c>
      <c r="F3">
        <f>'Master Grade Sheet'!F32</f>
        <v>90.1</v>
      </c>
      <c r="G3">
        <f>'Master Grade Sheet'!G32</f>
        <v>114.2</v>
      </c>
      <c r="H3">
        <f>'Master Grade Sheet'!H32</f>
        <v>40.700000000000003</v>
      </c>
      <c r="I3">
        <f>'Master Grade Sheet'!I32</f>
        <v>95.4</v>
      </c>
      <c r="J3">
        <f>'Master Grade Sheet'!J32</f>
        <v>45.8</v>
      </c>
      <c r="K3">
        <f>'Master Grade Sheet'!K32</f>
        <v>31.3</v>
      </c>
      <c r="L3">
        <f>'Master Grade Sheet'!L32</f>
        <v>18.100000000000001</v>
      </c>
      <c r="M3">
        <f>'Master Grade Sheet'!M32</f>
        <v>603</v>
      </c>
    </row>
    <row r="4" spans="1:16" x14ac:dyDescent="0.2">
      <c r="A4" t="str">
        <f>'Master Grade Sheet'!A33</f>
        <v>Points Possible</v>
      </c>
      <c r="B4">
        <f>'Master Grade Sheet'!B33</f>
        <v>40</v>
      </c>
      <c r="C4">
        <f>'Master Grade Sheet'!C33</f>
        <v>25</v>
      </c>
      <c r="D4">
        <f>'Master Grade Sheet'!D33</f>
        <v>100</v>
      </c>
      <c r="E4">
        <f>'Master Grade Sheet'!E33</f>
        <v>35</v>
      </c>
      <c r="F4">
        <f>'Master Grade Sheet'!F33</f>
        <v>100</v>
      </c>
      <c r="G4">
        <f>'Master Grade Sheet'!G33</f>
        <v>130</v>
      </c>
      <c r="H4">
        <f>'Master Grade Sheet'!H33</f>
        <v>45</v>
      </c>
      <c r="I4">
        <f>'Master Grade Sheet'!I33</f>
        <v>100</v>
      </c>
      <c r="J4">
        <f>'Master Grade Sheet'!J33</f>
        <v>50</v>
      </c>
      <c r="K4">
        <f>'Master Grade Sheet'!K33</f>
        <v>35</v>
      </c>
      <c r="L4">
        <f>'Master Grade Sheet'!L33</f>
        <v>20</v>
      </c>
      <c r="M4">
        <f>'Master Grade Sheet'!M33</f>
        <v>680</v>
      </c>
    </row>
    <row r="5" spans="1:16" x14ac:dyDescent="0.2">
      <c r="A5" t="s">
        <v>50</v>
      </c>
      <c r="B5">
        <f t="shared" ref="B5:L5" si="0">B2/B4</f>
        <v>0.8</v>
      </c>
      <c r="C5">
        <f t="shared" si="0"/>
        <v>0.96</v>
      </c>
      <c r="D5">
        <f t="shared" si="0"/>
        <v>0.53</v>
      </c>
      <c r="E5">
        <f t="shared" si="0"/>
        <v>0.82857142857142863</v>
      </c>
      <c r="F5">
        <f t="shared" si="0"/>
        <v>0.86</v>
      </c>
      <c r="G5">
        <f t="shared" si="0"/>
        <v>0.9</v>
      </c>
      <c r="H5">
        <f t="shared" si="0"/>
        <v>0.91111111111111109</v>
      </c>
      <c r="I5">
        <f t="shared" si="0"/>
        <v>1</v>
      </c>
      <c r="J5">
        <f t="shared" si="0"/>
        <v>0.86</v>
      </c>
      <c r="K5">
        <f t="shared" si="0"/>
        <v>0.88571428571428568</v>
      </c>
      <c r="L5">
        <f t="shared" si="0"/>
        <v>0.95</v>
      </c>
    </row>
    <row r="6" spans="1:16" x14ac:dyDescent="0.2">
      <c r="A6" t="str">
        <f>Ariel!A6</f>
        <v>Class Average Percent</v>
      </c>
      <c r="B6">
        <f>B3/B4</f>
        <v>0.85250000000000004</v>
      </c>
      <c r="C6">
        <f t="shared" ref="C6:L6" si="1">C3/C4</f>
        <v>0.77200000000000002</v>
      </c>
      <c r="D6">
        <f t="shared" si="1"/>
        <v>0.83799999999999997</v>
      </c>
      <c r="E6">
        <f t="shared" si="1"/>
        <v>0.86285714285714288</v>
      </c>
      <c r="F6">
        <f t="shared" si="1"/>
        <v>0.90099999999999991</v>
      </c>
      <c r="G6">
        <f t="shared" si="1"/>
        <v>0.87846153846153852</v>
      </c>
      <c r="H6">
        <f t="shared" si="1"/>
        <v>0.9044444444444445</v>
      </c>
      <c r="I6">
        <f t="shared" si="1"/>
        <v>0.95400000000000007</v>
      </c>
      <c r="J6">
        <f t="shared" si="1"/>
        <v>0.91599999999999993</v>
      </c>
      <c r="K6">
        <f t="shared" si="1"/>
        <v>0.89428571428571435</v>
      </c>
      <c r="L6">
        <f t="shared" si="1"/>
        <v>0.90500000000000003</v>
      </c>
    </row>
    <row r="7" spans="1:16" x14ac:dyDescent="0.2">
      <c r="A7" t="str">
        <f>Ariel!A7</f>
        <v xml:space="preserve">Possible Percent </v>
      </c>
      <c r="B7">
        <f>Ariel!B7</f>
        <v>1</v>
      </c>
      <c r="C7">
        <f>Ariel!C7</f>
        <v>1</v>
      </c>
      <c r="D7">
        <f>Ariel!D7</f>
        <v>1</v>
      </c>
      <c r="E7">
        <f>Ariel!E7</f>
        <v>1</v>
      </c>
      <c r="F7">
        <f>Ariel!F7</f>
        <v>1</v>
      </c>
      <c r="G7">
        <f>Ariel!G7</f>
        <v>1</v>
      </c>
      <c r="H7">
        <f>Ariel!H7</f>
        <v>1</v>
      </c>
      <c r="I7">
        <f>Ariel!I7</f>
        <v>1</v>
      </c>
      <c r="J7">
        <f>Ariel!J7</f>
        <v>1</v>
      </c>
      <c r="K7">
        <f>Ariel!K7</f>
        <v>1</v>
      </c>
      <c r="L7">
        <f>Ariel!L7</f>
        <v>1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Master Grade Sheet</vt:lpstr>
      <vt:lpstr>Ariel</vt:lpstr>
      <vt:lpstr>Aurora</vt:lpstr>
      <vt:lpstr>Jasmine</vt:lpstr>
      <vt:lpstr>Belle</vt:lpstr>
      <vt:lpstr>Cinderella</vt:lpstr>
      <vt:lpstr>Meg</vt:lpstr>
      <vt:lpstr>Snow White</vt:lpstr>
      <vt:lpstr>Repunzel</vt:lpstr>
      <vt:lpstr>Mulan</vt:lpstr>
      <vt:lpstr>Student 10</vt:lpstr>
      <vt:lpstr>Pohahontas</vt:lpstr>
      <vt:lpstr>widgets</vt:lpstr>
      <vt:lpstr>Sheet9</vt:lpstr>
    </vt:vector>
  </TitlesOfParts>
  <Company>KATH BALL STATE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Katharine Otolski</dc:creator>
  <cp:lastModifiedBy>Microsoft Office User</cp:lastModifiedBy>
  <dcterms:created xsi:type="dcterms:W3CDTF">2016-02-02T00:55:42Z</dcterms:created>
  <dcterms:modified xsi:type="dcterms:W3CDTF">2016-05-06T21:08:07Z</dcterms:modified>
</cp:coreProperties>
</file>