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0" checkCompatibility="1" autoCompressPictures="0"/>
  <bookViews>
    <workbookView xWindow="0" yWindow="0" windowWidth="25600" windowHeight="14060" tabRatio="500"/>
  </bookViews>
  <sheets>
    <sheet name="Master Gradebook" sheetId="1" r:id="rId1"/>
    <sheet name="Grading Scale" sheetId="2" r:id="rId2"/>
    <sheet name="Cinderella" sheetId="3" r:id="rId3"/>
    <sheet name="Aurora" sheetId="4" r:id="rId4"/>
    <sheet name="Snow White" sheetId="7" r:id="rId5"/>
    <sheet name="Elsa" sheetId="9" r:id="rId6"/>
    <sheet name="Rapunzel" sheetId="11" r:id="rId7"/>
    <sheet name="Prince Charming" sheetId="12" r:id="rId8"/>
    <sheet name="Ariel" sheetId="14" r:id="rId9"/>
    <sheet name="Belle" sheetId="16" r:id="rId10"/>
    <sheet name="Jasmine" sheetId="18" r:id="rId11"/>
    <sheet name="Pochantas" sheetId="20" r:id="rId12"/>
    <sheet name="Mulan" sheetId="22" r:id="rId13"/>
    <sheet name="Flounder" sheetId="24" r:id="rId14"/>
  </sheets>
  <definedNames>
    <definedName name="GradeScale">'Grading Scale'!$A$2:$B$14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24" l="1"/>
  <c r="D2" i="24"/>
  <c r="E2" i="24"/>
  <c r="F2" i="24"/>
  <c r="G2" i="24"/>
  <c r="H2" i="24"/>
  <c r="I2" i="24"/>
  <c r="J2" i="24"/>
  <c r="K2" i="24"/>
  <c r="L2" i="24"/>
  <c r="M2" i="24"/>
  <c r="N2" i="24"/>
  <c r="O2" i="24"/>
  <c r="P2" i="24"/>
  <c r="B2" i="24"/>
  <c r="A2" i="24"/>
  <c r="O3" i="24"/>
  <c r="O6" i="24"/>
  <c r="P6" i="24"/>
  <c r="N3" i="24"/>
  <c r="N4" i="24"/>
  <c r="N6" i="24"/>
  <c r="M3" i="24"/>
  <c r="M4" i="24"/>
  <c r="M6" i="24"/>
  <c r="L3" i="24"/>
  <c r="L4" i="24"/>
  <c r="L6" i="24"/>
  <c r="K3" i="24"/>
  <c r="K4" i="24"/>
  <c r="K6" i="24"/>
  <c r="J3" i="24"/>
  <c r="J4" i="24"/>
  <c r="J6" i="24"/>
  <c r="I3" i="24"/>
  <c r="I4" i="24"/>
  <c r="I6" i="24"/>
  <c r="H3" i="24"/>
  <c r="H4" i="24"/>
  <c r="H6" i="24"/>
  <c r="G3" i="24"/>
  <c r="G4" i="24"/>
  <c r="G6" i="24"/>
  <c r="F3" i="24"/>
  <c r="F4" i="24"/>
  <c r="F6" i="24"/>
  <c r="E3" i="24"/>
  <c r="E4" i="24"/>
  <c r="E6" i="24"/>
  <c r="D3" i="24"/>
  <c r="D4" i="24"/>
  <c r="D6" i="24"/>
  <c r="C3" i="24"/>
  <c r="C4" i="24"/>
  <c r="C6" i="24"/>
  <c r="B3" i="24"/>
  <c r="B4" i="24"/>
  <c r="B6" i="24"/>
  <c r="O5" i="24"/>
  <c r="P5" i="24"/>
  <c r="N5" i="24"/>
  <c r="M5" i="24"/>
  <c r="L5" i="24"/>
  <c r="K5" i="24"/>
  <c r="J5" i="24"/>
  <c r="I5" i="24"/>
  <c r="H5" i="24"/>
  <c r="G5" i="24"/>
  <c r="F5" i="24"/>
  <c r="E5" i="24"/>
  <c r="D5" i="24"/>
  <c r="C5" i="24"/>
  <c r="B5" i="24"/>
  <c r="P4" i="24"/>
  <c r="P3" i="24"/>
  <c r="C2" i="22"/>
  <c r="D2" i="22"/>
  <c r="E2" i="22"/>
  <c r="F2" i="22"/>
  <c r="G2" i="22"/>
  <c r="H2" i="22"/>
  <c r="I2" i="22"/>
  <c r="J2" i="22"/>
  <c r="K2" i="22"/>
  <c r="L2" i="22"/>
  <c r="M2" i="22"/>
  <c r="N2" i="22"/>
  <c r="O2" i="22"/>
  <c r="P13" i="1"/>
  <c r="P2" i="22"/>
  <c r="B2" i="22"/>
  <c r="A2" i="22"/>
  <c r="O3" i="22"/>
  <c r="O6" i="22"/>
  <c r="P6" i="22"/>
  <c r="N3" i="22"/>
  <c r="N4" i="22"/>
  <c r="N6" i="22"/>
  <c r="M3" i="22"/>
  <c r="M4" i="22"/>
  <c r="M6" i="22"/>
  <c r="L3" i="22"/>
  <c r="L4" i="22"/>
  <c r="L6" i="22"/>
  <c r="K3" i="22"/>
  <c r="K4" i="22"/>
  <c r="K6" i="22"/>
  <c r="J3" i="22"/>
  <c r="J4" i="22"/>
  <c r="J6" i="22"/>
  <c r="I3" i="22"/>
  <c r="I4" i="22"/>
  <c r="I6" i="22"/>
  <c r="H3" i="22"/>
  <c r="H4" i="22"/>
  <c r="H6" i="22"/>
  <c r="G3" i="22"/>
  <c r="G4" i="22"/>
  <c r="G6" i="22"/>
  <c r="F3" i="22"/>
  <c r="F4" i="22"/>
  <c r="F6" i="22"/>
  <c r="E3" i="22"/>
  <c r="E4" i="22"/>
  <c r="E6" i="22"/>
  <c r="D3" i="22"/>
  <c r="D4" i="22"/>
  <c r="D6" i="22"/>
  <c r="C3" i="22"/>
  <c r="C4" i="22"/>
  <c r="C6" i="22"/>
  <c r="B3" i="22"/>
  <c r="B4" i="22"/>
  <c r="B6" i="22"/>
  <c r="O5" i="22"/>
  <c r="P5" i="22"/>
  <c r="N5" i="22"/>
  <c r="M5" i="22"/>
  <c r="L5" i="22"/>
  <c r="K5" i="22"/>
  <c r="J5" i="22"/>
  <c r="I5" i="22"/>
  <c r="H5" i="22"/>
  <c r="G5" i="22"/>
  <c r="F5" i="22"/>
  <c r="E5" i="22"/>
  <c r="D5" i="22"/>
  <c r="C5" i="22"/>
  <c r="B5" i="22"/>
  <c r="P4" i="22"/>
  <c r="P3" i="22"/>
  <c r="C2" i="20"/>
  <c r="D2" i="20"/>
  <c r="E2" i="20"/>
  <c r="F2" i="20"/>
  <c r="G2" i="20"/>
  <c r="H2" i="20"/>
  <c r="I2" i="20"/>
  <c r="J2" i="20"/>
  <c r="K2" i="20"/>
  <c r="L2" i="20"/>
  <c r="M2" i="20"/>
  <c r="N2" i="20"/>
  <c r="O2" i="20"/>
  <c r="P2" i="20"/>
  <c r="B2" i="20"/>
  <c r="A2" i="20"/>
  <c r="O3" i="20"/>
  <c r="O6" i="20"/>
  <c r="P6" i="20"/>
  <c r="N3" i="20"/>
  <c r="N4" i="20"/>
  <c r="N6" i="20"/>
  <c r="M3" i="20"/>
  <c r="M4" i="20"/>
  <c r="M6" i="20"/>
  <c r="L3" i="20"/>
  <c r="L4" i="20"/>
  <c r="L6" i="20"/>
  <c r="K3" i="20"/>
  <c r="K4" i="20"/>
  <c r="K6" i="20"/>
  <c r="J3" i="20"/>
  <c r="J4" i="20"/>
  <c r="J6" i="20"/>
  <c r="I3" i="20"/>
  <c r="I4" i="20"/>
  <c r="I6" i="20"/>
  <c r="H3" i="20"/>
  <c r="H4" i="20"/>
  <c r="H6" i="20"/>
  <c r="G3" i="20"/>
  <c r="G4" i="20"/>
  <c r="G6" i="20"/>
  <c r="F3" i="20"/>
  <c r="F4" i="20"/>
  <c r="F6" i="20"/>
  <c r="E3" i="20"/>
  <c r="E4" i="20"/>
  <c r="E6" i="20"/>
  <c r="D3" i="20"/>
  <c r="D4" i="20"/>
  <c r="D6" i="20"/>
  <c r="C3" i="20"/>
  <c r="C4" i="20"/>
  <c r="C6" i="20"/>
  <c r="B3" i="20"/>
  <c r="B4" i="20"/>
  <c r="B6" i="20"/>
  <c r="O5" i="20"/>
  <c r="P5" i="20"/>
  <c r="N5" i="20"/>
  <c r="M5" i="20"/>
  <c r="L5" i="20"/>
  <c r="K5" i="20"/>
  <c r="J5" i="20"/>
  <c r="I5" i="20"/>
  <c r="H5" i="20"/>
  <c r="G5" i="20"/>
  <c r="F5" i="20"/>
  <c r="E5" i="20"/>
  <c r="D5" i="20"/>
  <c r="C5" i="20"/>
  <c r="B5" i="20"/>
  <c r="P4" i="20"/>
  <c r="P3" i="20"/>
  <c r="C2" i="18"/>
  <c r="D2" i="18"/>
  <c r="E2" i="18"/>
  <c r="F2" i="18"/>
  <c r="G2" i="18"/>
  <c r="H2" i="18"/>
  <c r="I2" i="18"/>
  <c r="J2" i="18"/>
  <c r="K2" i="18"/>
  <c r="L2" i="18"/>
  <c r="M2" i="18"/>
  <c r="N2" i="18"/>
  <c r="O2" i="18"/>
  <c r="P2" i="18"/>
  <c r="B2" i="18"/>
  <c r="A2" i="18"/>
  <c r="O3" i="18"/>
  <c r="O6" i="18"/>
  <c r="P6" i="18"/>
  <c r="N3" i="18"/>
  <c r="N4" i="18"/>
  <c r="N6" i="18"/>
  <c r="M3" i="18"/>
  <c r="M4" i="18"/>
  <c r="M6" i="18"/>
  <c r="L3" i="18"/>
  <c r="L4" i="18"/>
  <c r="L6" i="18"/>
  <c r="K3" i="18"/>
  <c r="K4" i="18"/>
  <c r="K6" i="18"/>
  <c r="J3" i="18"/>
  <c r="J4" i="18"/>
  <c r="J6" i="18"/>
  <c r="I3" i="18"/>
  <c r="I4" i="18"/>
  <c r="I6" i="18"/>
  <c r="H3" i="18"/>
  <c r="H4" i="18"/>
  <c r="H6" i="18"/>
  <c r="G3" i="18"/>
  <c r="G4" i="18"/>
  <c r="G6" i="18"/>
  <c r="F3" i="18"/>
  <c r="F4" i="18"/>
  <c r="F6" i="18"/>
  <c r="E3" i="18"/>
  <c r="E4" i="18"/>
  <c r="E6" i="18"/>
  <c r="D3" i="18"/>
  <c r="D4" i="18"/>
  <c r="D6" i="18"/>
  <c r="C3" i="18"/>
  <c r="C4" i="18"/>
  <c r="C6" i="18"/>
  <c r="B3" i="18"/>
  <c r="B4" i="18"/>
  <c r="B6" i="18"/>
  <c r="O5" i="18"/>
  <c r="P5" i="18"/>
  <c r="N5" i="18"/>
  <c r="M5" i="18"/>
  <c r="L5" i="18"/>
  <c r="K5" i="18"/>
  <c r="J5" i="18"/>
  <c r="I5" i="18"/>
  <c r="H5" i="18"/>
  <c r="G5" i="18"/>
  <c r="F5" i="18"/>
  <c r="E5" i="18"/>
  <c r="D5" i="18"/>
  <c r="C5" i="18"/>
  <c r="B5" i="18"/>
  <c r="P4" i="18"/>
  <c r="P3" i="18"/>
  <c r="C2" i="16"/>
  <c r="D2" i="16"/>
  <c r="E2" i="16"/>
  <c r="F2" i="16"/>
  <c r="G2" i="16"/>
  <c r="H2" i="16"/>
  <c r="I2" i="16"/>
  <c r="J2" i="16"/>
  <c r="K2" i="16"/>
  <c r="L2" i="16"/>
  <c r="M2" i="16"/>
  <c r="N2" i="16"/>
  <c r="O2" i="16"/>
  <c r="P2" i="16"/>
  <c r="B2" i="16"/>
  <c r="A2" i="16"/>
  <c r="O3" i="16"/>
  <c r="O6" i="16"/>
  <c r="P6" i="16"/>
  <c r="N3" i="16"/>
  <c r="N4" i="16"/>
  <c r="N6" i="16"/>
  <c r="M3" i="16"/>
  <c r="M4" i="16"/>
  <c r="M6" i="16"/>
  <c r="L3" i="16"/>
  <c r="L4" i="16"/>
  <c r="L6" i="16"/>
  <c r="K3" i="16"/>
  <c r="K4" i="16"/>
  <c r="K6" i="16"/>
  <c r="J3" i="16"/>
  <c r="J4" i="16"/>
  <c r="J6" i="16"/>
  <c r="I3" i="16"/>
  <c r="I4" i="16"/>
  <c r="I6" i="16"/>
  <c r="H3" i="16"/>
  <c r="H4" i="16"/>
  <c r="H6" i="16"/>
  <c r="G3" i="16"/>
  <c r="G4" i="16"/>
  <c r="G6" i="16"/>
  <c r="F3" i="16"/>
  <c r="F4" i="16"/>
  <c r="F6" i="16"/>
  <c r="E3" i="16"/>
  <c r="E4" i="16"/>
  <c r="E6" i="16"/>
  <c r="D3" i="16"/>
  <c r="D4" i="16"/>
  <c r="D6" i="16"/>
  <c r="C3" i="16"/>
  <c r="C4" i="16"/>
  <c r="C6" i="16"/>
  <c r="B3" i="16"/>
  <c r="B4" i="16"/>
  <c r="B6" i="16"/>
  <c r="O5" i="16"/>
  <c r="P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P4" i="16"/>
  <c r="P3" i="16"/>
  <c r="C2" i="14"/>
  <c r="D2" i="14"/>
  <c r="E2" i="14"/>
  <c r="F2" i="14"/>
  <c r="G2" i="14"/>
  <c r="H2" i="14"/>
  <c r="I2" i="14"/>
  <c r="J2" i="14"/>
  <c r="K2" i="14"/>
  <c r="L2" i="14"/>
  <c r="M2" i="14"/>
  <c r="N2" i="14"/>
  <c r="O2" i="14"/>
  <c r="P2" i="14"/>
  <c r="B2" i="14"/>
  <c r="A2" i="14"/>
  <c r="O3" i="14"/>
  <c r="O6" i="14"/>
  <c r="P6" i="14"/>
  <c r="N3" i="14"/>
  <c r="N4" i="14"/>
  <c r="N6" i="14"/>
  <c r="M3" i="14"/>
  <c r="M4" i="14"/>
  <c r="M6" i="14"/>
  <c r="L3" i="14"/>
  <c r="L4" i="14"/>
  <c r="L6" i="14"/>
  <c r="K3" i="14"/>
  <c r="K4" i="14"/>
  <c r="K6" i="14"/>
  <c r="J3" i="14"/>
  <c r="J4" i="14"/>
  <c r="J6" i="14"/>
  <c r="I3" i="14"/>
  <c r="I4" i="14"/>
  <c r="I6" i="14"/>
  <c r="H3" i="14"/>
  <c r="H4" i="14"/>
  <c r="H6" i="14"/>
  <c r="G3" i="14"/>
  <c r="G4" i="14"/>
  <c r="G6" i="14"/>
  <c r="F3" i="14"/>
  <c r="F4" i="14"/>
  <c r="F6" i="14"/>
  <c r="E3" i="14"/>
  <c r="E4" i="14"/>
  <c r="E6" i="14"/>
  <c r="D3" i="14"/>
  <c r="D4" i="14"/>
  <c r="D6" i="14"/>
  <c r="C3" i="14"/>
  <c r="C4" i="14"/>
  <c r="C6" i="14"/>
  <c r="B3" i="14"/>
  <c r="B4" i="14"/>
  <c r="B6" i="14"/>
  <c r="O5" i="14"/>
  <c r="P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P4" i="14"/>
  <c r="P3" i="14"/>
  <c r="C2" i="12"/>
  <c r="D2" i="12"/>
  <c r="E2" i="12"/>
  <c r="F2" i="12"/>
  <c r="G2" i="12"/>
  <c r="H2" i="12"/>
  <c r="I2" i="12"/>
  <c r="J2" i="12"/>
  <c r="K2" i="12"/>
  <c r="L2" i="12"/>
  <c r="M2" i="12"/>
  <c r="N2" i="12"/>
  <c r="O2" i="12"/>
  <c r="B2" i="12"/>
  <c r="A2" i="12"/>
  <c r="O3" i="12"/>
  <c r="O6" i="12"/>
  <c r="P6" i="12"/>
  <c r="N3" i="12"/>
  <c r="N4" i="12"/>
  <c r="N6" i="12"/>
  <c r="M3" i="12"/>
  <c r="M4" i="12"/>
  <c r="M6" i="12"/>
  <c r="L3" i="12"/>
  <c r="L4" i="12"/>
  <c r="L6" i="12"/>
  <c r="K3" i="12"/>
  <c r="K4" i="12"/>
  <c r="K6" i="12"/>
  <c r="J3" i="12"/>
  <c r="J4" i="12"/>
  <c r="J6" i="12"/>
  <c r="I3" i="12"/>
  <c r="I4" i="12"/>
  <c r="I6" i="12"/>
  <c r="H3" i="12"/>
  <c r="H4" i="12"/>
  <c r="H6" i="12"/>
  <c r="G3" i="12"/>
  <c r="G4" i="12"/>
  <c r="G6" i="12"/>
  <c r="F3" i="12"/>
  <c r="F4" i="12"/>
  <c r="F6" i="12"/>
  <c r="E3" i="12"/>
  <c r="E4" i="12"/>
  <c r="E6" i="12"/>
  <c r="D3" i="12"/>
  <c r="D4" i="12"/>
  <c r="D6" i="12"/>
  <c r="C3" i="12"/>
  <c r="C4" i="12"/>
  <c r="C6" i="12"/>
  <c r="B3" i="12"/>
  <c r="B4" i="12"/>
  <c r="B6" i="12"/>
  <c r="O5" i="12"/>
  <c r="P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P4" i="12"/>
  <c r="P3" i="12"/>
  <c r="P2" i="12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B5" i="11"/>
  <c r="C5" i="9"/>
  <c r="D5" i="9"/>
  <c r="E5" i="9"/>
  <c r="F5" i="9"/>
  <c r="G5" i="9"/>
  <c r="H5" i="9"/>
  <c r="I5" i="9"/>
  <c r="J5" i="9"/>
  <c r="K5" i="9"/>
  <c r="L5" i="9"/>
  <c r="M5" i="9"/>
  <c r="N5" i="9"/>
  <c r="O5" i="9"/>
  <c r="B5" i="9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B5" i="4"/>
  <c r="B2" i="11"/>
  <c r="C2" i="11"/>
  <c r="D2" i="11"/>
  <c r="E2" i="11"/>
  <c r="F2" i="11"/>
  <c r="G2" i="11"/>
  <c r="H2" i="11"/>
  <c r="I2" i="11"/>
  <c r="J2" i="11"/>
  <c r="K2" i="11"/>
  <c r="L2" i="11"/>
  <c r="M2" i="11"/>
  <c r="N2" i="11"/>
  <c r="O2" i="11"/>
  <c r="P2" i="11"/>
  <c r="A2" i="11"/>
  <c r="O3" i="11"/>
  <c r="O6" i="11"/>
  <c r="P6" i="11"/>
  <c r="N3" i="11"/>
  <c r="N4" i="11"/>
  <c r="N6" i="11"/>
  <c r="M3" i="11"/>
  <c r="M4" i="11"/>
  <c r="M6" i="11"/>
  <c r="L3" i="11"/>
  <c r="L4" i="11"/>
  <c r="L6" i="11"/>
  <c r="K3" i="11"/>
  <c r="K4" i="11"/>
  <c r="K6" i="11"/>
  <c r="J3" i="11"/>
  <c r="J4" i="11"/>
  <c r="J6" i="11"/>
  <c r="I3" i="11"/>
  <c r="I4" i="11"/>
  <c r="I6" i="11"/>
  <c r="H3" i="11"/>
  <c r="H4" i="11"/>
  <c r="H6" i="11"/>
  <c r="G3" i="11"/>
  <c r="G4" i="11"/>
  <c r="G6" i="11"/>
  <c r="F3" i="11"/>
  <c r="F4" i="11"/>
  <c r="F6" i="11"/>
  <c r="E3" i="11"/>
  <c r="E4" i="11"/>
  <c r="E6" i="11"/>
  <c r="D3" i="11"/>
  <c r="D4" i="11"/>
  <c r="D6" i="11"/>
  <c r="C3" i="11"/>
  <c r="C4" i="11"/>
  <c r="C6" i="11"/>
  <c r="B3" i="11"/>
  <c r="B4" i="11"/>
  <c r="B6" i="11"/>
  <c r="P5" i="11"/>
  <c r="P4" i="11"/>
  <c r="P3" i="11"/>
  <c r="B2" i="9"/>
  <c r="C2" i="9"/>
  <c r="D2" i="9"/>
  <c r="E2" i="9"/>
  <c r="F2" i="9"/>
  <c r="G2" i="9"/>
  <c r="H2" i="9"/>
  <c r="I2" i="9"/>
  <c r="J2" i="9"/>
  <c r="K2" i="9"/>
  <c r="L2" i="9"/>
  <c r="M2" i="9"/>
  <c r="N2" i="9"/>
  <c r="O2" i="9"/>
  <c r="P6" i="1"/>
  <c r="P2" i="9"/>
  <c r="A2" i="9"/>
  <c r="O3" i="9"/>
  <c r="O6" i="9"/>
  <c r="P6" i="9"/>
  <c r="N3" i="9"/>
  <c r="N4" i="9"/>
  <c r="N6" i="9"/>
  <c r="M3" i="9"/>
  <c r="M4" i="9"/>
  <c r="M6" i="9"/>
  <c r="L3" i="9"/>
  <c r="L4" i="9"/>
  <c r="L6" i="9"/>
  <c r="K3" i="9"/>
  <c r="K4" i="9"/>
  <c r="K6" i="9"/>
  <c r="J3" i="9"/>
  <c r="J4" i="9"/>
  <c r="J6" i="9"/>
  <c r="I3" i="9"/>
  <c r="I4" i="9"/>
  <c r="I6" i="9"/>
  <c r="H3" i="9"/>
  <c r="H4" i="9"/>
  <c r="H6" i="9"/>
  <c r="G3" i="9"/>
  <c r="G4" i="9"/>
  <c r="G6" i="9"/>
  <c r="F3" i="9"/>
  <c r="F4" i="9"/>
  <c r="F6" i="9"/>
  <c r="E3" i="9"/>
  <c r="E4" i="9"/>
  <c r="E6" i="9"/>
  <c r="D3" i="9"/>
  <c r="D4" i="9"/>
  <c r="D6" i="9"/>
  <c r="C3" i="9"/>
  <c r="C4" i="9"/>
  <c r="C6" i="9"/>
  <c r="B3" i="9"/>
  <c r="B4" i="9"/>
  <c r="B6" i="9"/>
  <c r="P5" i="9"/>
  <c r="P4" i="9"/>
  <c r="P3" i="9"/>
  <c r="A2" i="7"/>
  <c r="C2" i="7"/>
  <c r="D2" i="7"/>
  <c r="E2" i="7"/>
  <c r="F2" i="7"/>
  <c r="G2" i="7"/>
  <c r="H2" i="7"/>
  <c r="I2" i="7"/>
  <c r="J2" i="7"/>
  <c r="K2" i="7"/>
  <c r="L2" i="7"/>
  <c r="M2" i="7"/>
  <c r="N2" i="7"/>
  <c r="O2" i="7"/>
  <c r="P5" i="1"/>
  <c r="P2" i="7"/>
  <c r="B2" i="7"/>
  <c r="O3" i="7"/>
  <c r="O6" i="7"/>
  <c r="P6" i="7"/>
  <c r="N3" i="7"/>
  <c r="N4" i="7"/>
  <c r="N6" i="7"/>
  <c r="M3" i="7"/>
  <c r="M4" i="7"/>
  <c r="M6" i="7"/>
  <c r="L3" i="7"/>
  <c r="L4" i="7"/>
  <c r="L6" i="7"/>
  <c r="K3" i="7"/>
  <c r="K4" i="7"/>
  <c r="K6" i="7"/>
  <c r="J3" i="7"/>
  <c r="J4" i="7"/>
  <c r="J6" i="7"/>
  <c r="I3" i="7"/>
  <c r="I4" i="7"/>
  <c r="I6" i="7"/>
  <c r="H3" i="7"/>
  <c r="H4" i="7"/>
  <c r="H6" i="7"/>
  <c r="G3" i="7"/>
  <c r="G4" i="7"/>
  <c r="G6" i="7"/>
  <c r="F3" i="7"/>
  <c r="F4" i="7"/>
  <c r="F6" i="7"/>
  <c r="E3" i="7"/>
  <c r="E4" i="7"/>
  <c r="E6" i="7"/>
  <c r="D3" i="7"/>
  <c r="D4" i="7"/>
  <c r="D6" i="7"/>
  <c r="C3" i="7"/>
  <c r="C4" i="7"/>
  <c r="C6" i="7"/>
  <c r="B3" i="7"/>
  <c r="B4" i="7"/>
  <c r="B6" i="7"/>
  <c r="P5" i="7"/>
  <c r="P4" i="7"/>
  <c r="P3" i="7"/>
  <c r="B3" i="4"/>
  <c r="B2" i="4"/>
  <c r="C2" i="4"/>
  <c r="D2" i="4"/>
  <c r="E2" i="4"/>
  <c r="F2" i="4"/>
  <c r="G2" i="4"/>
  <c r="H2" i="4"/>
  <c r="I2" i="4"/>
  <c r="J2" i="4"/>
  <c r="K2" i="4"/>
  <c r="L2" i="4"/>
  <c r="M2" i="4"/>
  <c r="N2" i="4"/>
  <c r="O2" i="4"/>
  <c r="P4" i="1"/>
  <c r="P2" i="4"/>
  <c r="A2" i="4"/>
  <c r="O3" i="4"/>
  <c r="O6" i="4"/>
  <c r="P6" i="4"/>
  <c r="N3" i="4"/>
  <c r="N4" i="4"/>
  <c r="N6" i="4"/>
  <c r="M3" i="4"/>
  <c r="M4" i="4"/>
  <c r="M6" i="4"/>
  <c r="L3" i="4"/>
  <c r="L4" i="4"/>
  <c r="L6" i="4"/>
  <c r="K3" i="4"/>
  <c r="K4" i="4"/>
  <c r="K6" i="4"/>
  <c r="J3" i="4"/>
  <c r="J4" i="4"/>
  <c r="J6" i="4"/>
  <c r="I3" i="4"/>
  <c r="I4" i="4"/>
  <c r="I6" i="4"/>
  <c r="H3" i="4"/>
  <c r="H4" i="4"/>
  <c r="H6" i="4"/>
  <c r="G3" i="4"/>
  <c r="G4" i="4"/>
  <c r="G6" i="4"/>
  <c r="F3" i="4"/>
  <c r="F4" i="4"/>
  <c r="F6" i="4"/>
  <c r="E3" i="4"/>
  <c r="E4" i="4"/>
  <c r="E6" i="4"/>
  <c r="D3" i="4"/>
  <c r="D4" i="4"/>
  <c r="D6" i="4"/>
  <c r="C3" i="4"/>
  <c r="C4" i="4"/>
  <c r="C6" i="4"/>
  <c r="B4" i="4"/>
  <c r="B6" i="4"/>
  <c r="P4" i="4"/>
  <c r="P3" i="4"/>
  <c r="P3" i="1"/>
  <c r="P3" i="3"/>
  <c r="P4" i="3"/>
  <c r="P5" i="3"/>
  <c r="P6" i="3"/>
  <c r="P2" i="3"/>
  <c r="A2" i="3"/>
  <c r="E3" i="3"/>
  <c r="E4" i="3"/>
  <c r="E6" i="3"/>
  <c r="F3" i="3"/>
  <c r="F4" i="3"/>
  <c r="F6" i="3"/>
  <c r="G3" i="3"/>
  <c r="G4" i="3"/>
  <c r="G6" i="3"/>
  <c r="H3" i="3"/>
  <c r="H4" i="3"/>
  <c r="H6" i="3"/>
  <c r="I3" i="3"/>
  <c r="I4" i="3"/>
  <c r="I6" i="3"/>
  <c r="J3" i="3"/>
  <c r="J4" i="3"/>
  <c r="J6" i="3"/>
  <c r="K3" i="3"/>
  <c r="K4" i="3"/>
  <c r="K6" i="3"/>
  <c r="L3" i="3"/>
  <c r="L4" i="3"/>
  <c r="L6" i="3"/>
  <c r="M3" i="3"/>
  <c r="M4" i="3"/>
  <c r="M6" i="3"/>
  <c r="N3" i="3"/>
  <c r="N4" i="3"/>
  <c r="N6" i="3"/>
  <c r="O3" i="3"/>
  <c r="O6" i="3"/>
  <c r="D3" i="3"/>
  <c r="D4" i="3"/>
  <c r="D6" i="3"/>
  <c r="C3" i="3"/>
  <c r="C4" i="3"/>
  <c r="C6" i="3"/>
  <c r="B3" i="3"/>
  <c r="B4" i="3"/>
  <c r="B6" i="3"/>
  <c r="D2" i="3"/>
  <c r="D5" i="3"/>
  <c r="E2" i="3"/>
  <c r="E5" i="3"/>
  <c r="F2" i="3"/>
  <c r="F5" i="3"/>
  <c r="G2" i="3"/>
  <c r="G5" i="3"/>
  <c r="H2" i="3"/>
  <c r="H5" i="3"/>
  <c r="I2" i="3"/>
  <c r="I5" i="3"/>
  <c r="J2" i="3"/>
  <c r="J5" i="3"/>
  <c r="K2" i="3"/>
  <c r="K5" i="3"/>
  <c r="L2" i="3"/>
  <c r="L5" i="3"/>
  <c r="M2" i="3"/>
  <c r="M5" i="3"/>
  <c r="N2" i="3"/>
  <c r="N5" i="3"/>
  <c r="O2" i="3"/>
  <c r="O5" i="3"/>
  <c r="C2" i="3"/>
  <c r="C5" i="3"/>
  <c r="B2" i="3"/>
  <c r="B5" i="3"/>
  <c r="P7" i="1"/>
  <c r="E2" i="1"/>
  <c r="N15" i="1"/>
  <c r="N3" i="1"/>
  <c r="N16" i="1"/>
  <c r="O3" i="1"/>
  <c r="N4" i="1"/>
  <c r="O4" i="1"/>
  <c r="N5" i="1"/>
  <c r="O5" i="1"/>
  <c r="N6" i="1"/>
  <c r="O6" i="1"/>
  <c r="N7" i="1"/>
  <c r="O7" i="1"/>
  <c r="N8" i="1"/>
  <c r="O8" i="1"/>
  <c r="N9" i="1"/>
  <c r="O9" i="1"/>
  <c r="N10" i="1"/>
  <c r="O10" i="1"/>
  <c r="N11" i="1"/>
  <c r="O11" i="1"/>
  <c r="N12" i="1"/>
  <c r="O12" i="1"/>
  <c r="N13" i="1"/>
  <c r="O13" i="1"/>
  <c r="N14" i="1"/>
  <c r="O14" i="1"/>
  <c r="O15" i="1"/>
  <c r="P15" i="1"/>
  <c r="P8" i="1"/>
  <c r="P9" i="1"/>
  <c r="P10" i="1"/>
  <c r="P11" i="1"/>
  <c r="P12" i="1"/>
  <c r="P14" i="1"/>
  <c r="I15" i="1"/>
  <c r="H15" i="1"/>
  <c r="G15" i="1"/>
  <c r="M15" i="1"/>
  <c r="L15" i="1"/>
  <c r="K15" i="1"/>
  <c r="J15" i="1"/>
  <c r="D15" i="1"/>
  <c r="B15" i="1"/>
  <c r="E15" i="1"/>
  <c r="F15" i="1"/>
  <c r="C15" i="1"/>
</calcChain>
</file>

<file path=xl/sharedStrings.xml><?xml version="1.0" encoding="utf-8"?>
<sst xmlns="http://schemas.openxmlformats.org/spreadsheetml/2006/main" count="271" uniqueCount="47">
  <si>
    <t>DATA DASHBOARD</t>
  </si>
  <si>
    <t>Test 1</t>
  </si>
  <si>
    <t>Reading Repsonse 1</t>
  </si>
  <si>
    <t>Quiz 2</t>
  </si>
  <si>
    <t>Cinderella</t>
  </si>
  <si>
    <t>Snow White</t>
  </si>
  <si>
    <t>Elsa</t>
  </si>
  <si>
    <t>Rapunzel</t>
  </si>
  <si>
    <t>Prince Charming</t>
  </si>
  <si>
    <t>Ariel</t>
  </si>
  <si>
    <t>Aurora</t>
  </si>
  <si>
    <t>Belle</t>
  </si>
  <si>
    <t>Jasmine</t>
  </si>
  <si>
    <t>Pochantas</t>
  </si>
  <si>
    <t>Mulan</t>
  </si>
  <si>
    <t>Flounder</t>
  </si>
  <si>
    <t>Average</t>
  </si>
  <si>
    <t>Total Points</t>
  </si>
  <si>
    <t>Percentage</t>
  </si>
  <si>
    <t>Points Possible</t>
  </si>
  <si>
    <t xml:space="preserve">Quiz 1 </t>
  </si>
  <si>
    <t xml:space="preserve">Reading Respose 2 </t>
  </si>
  <si>
    <t xml:space="preserve">Project 1 </t>
  </si>
  <si>
    <t xml:space="preserve">Reading Response 3 </t>
  </si>
  <si>
    <t>Quiz 3</t>
  </si>
  <si>
    <t>Reading Response 4</t>
  </si>
  <si>
    <t xml:space="preserve">Quiz 4 </t>
  </si>
  <si>
    <t xml:space="preserve">Test 2 </t>
  </si>
  <si>
    <t xml:space="preserve">Project 2 </t>
  </si>
  <si>
    <t>Grades</t>
  </si>
  <si>
    <t>Grading Scale</t>
  </si>
  <si>
    <t>F</t>
  </si>
  <si>
    <t>D-</t>
  </si>
  <si>
    <t>D</t>
  </si>
  <si>
    <t>D+</t>
  </si>
  <si>
    <t>C-</t>
  </si>
  <si>
    <t>C</t>
  </si>
  <si>
    <t>C+</t>
  </si>
  <si>
    <t>B-</t>
  </si>
  <si>
    <t>B</t>
  </si>
  <si>
    <t>B+</t>
  </si>
  <si>
    <t>A-</t>
  </si>
  <si>
    <t>A</t>
  </si>
  <si>
    <t>A+</t>
  </si>
  <si>
    <t>Student Percent</t>
  </si>
  <si>
    <t>Class Average Percent</t>
  </si>
  <si>
    <t>Class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</si>
</sst>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u/>
      <sz val="12"/>
      <color theme="10"/>
      <name val="Calibri"/>
      <family val="2"/>
      <charset val="128"/>
      <scheme val="minor"/>
    </font>
    <font>
      <u/>
      <sz val="12"/>
      <color theme="11"/>
      <name val="Calibri"/>
      <family val="2"/>
      <charset val="128"/>
      <scheme val="minor"/>
    </font>
    <font>
      <sz val="18"/>
      <color theme="1"/>
      <name val="Calibri"/>
      <scheme val="minor"/>
    </font>
    <font>
      <b/>
      <sz val="18"/>
      <color theme="1"/>
      <name val="Times New Roman"/>
    </font>
    <font>
      <sz val="18"/>
      <color theme="1"/>
      <name val="Times New Roman"/>
    </font>
    <font>
      <sz val="12"/>
      <color theme="1"/>
      <name val="Times New Roman"/>
    </font>
    <font>
      <b/>
      <sz val="16"/>
      <color theme="1"/>
      <name val="Times New Roman"/>
    </font>
    <font>
      <b/>
      <sz val="12"/>
      <color theme="1"/>
      <name val="Times New Roman"/>
    </font>
    <font>
      <sz val="14"/>
      <color theme="1"/>
      <name val="Times New Roman"/>
    </font>
    <font>
      <sz val="12"/>
      <name val="Times New Roman"/>
    </font>
    <font>
      <b/>
      <sz val="12"/>
      <name val="Times New Roman"/>
    </font>
    <font>
      <sz val="12"/>
      <name val="Calibri"/>
      <family val="2"/>
      <charset val="128"/>
      <scheme val="minor"/>
    </font>
    <font>
      <sz val="8"/>
      <name val="Calibri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4" fillId="0" borderId="0" xfId="0" applyFont="1"/>
    <xf numFmtId="10" fontId="7" fillId="0" borderId="0" xfId="0" applyNumberFormat="1" applyFont="1" applyAlignment="1">
      <alignment horizontal="left"/>
    </xf>
    <xf numFmtId="0" fontId="7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8" fillId="0" borderId="0" xfId="0" applyFont="1"/>
    <xf numFmtId="0" fontId="10" fillId="0" borderId="0" xfId="0" applyFont="1"/>
    <xf numFmtId="2" fontId="7" fillId="0" borderId="0" xfId="0" applyNumberFormat="1" applyFont="1"/>
    <xf numFmtId="0" fontId="7" fillId="0" borderId="0" xfId="0" applyFont="1" applyAlignment="1">
      <alignment horizontal="right"/>
    </xf>
    <xf numFmtId="0" fontId="9" fillId="0" borderId="0" xfId="0" applyFont="1"/>
    <xf numFmtId="9" fontId="7" fillId="0" borderId="0" xfId="0" applyNumberFormat="1" applyFont="1"/>
    <xf numFmtId="0" fontId="7" fillId="0" borderId="0" xfId="0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 wrapText="1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43" fontId="0" fillId="0" borderId="0" xfId="13" applyFont="1"/>
    <xf numFmtId="43" fontId="7" fillId="0" borderId="0" xfId="13" applyFont="1" applyAlignment="1">
      <alignment horizontal="left"/>
    </xf>
    <xf numFmtId="0" fontId="11" fillId="0" borderId="0" xfId="0" applyFont="1" applyAlignment="1"/>
    <xf numFmtId="0" fontId="11" fillId="0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Fill="1" applyAlignment="1">
      <alignment wrapText="1"/>
    </xf>
    <xf numFmtId="0" fontId="7" fillId="0" borderId="0" xfId="0" applyFont="1" applyAlignment="1"/>
    <xf numFmtId="43" fontId="7" fillId="0" borderId="0" xfId="13" applyFont="1" applyAlignment="1"/>
    <xf numFmtId="0" fontId="0" fillId="0" borderId="0" xfId="0" applyAlignment="1"/>
    <xf numFmtId="2" fontId="0" fillId="0" borderId="0" xfId="0" applyNumberFormat="1" applyAlignment="1"/>
    <xf numFmtId="43" fontId="0" fillId="0" borderId="0" xfId="13" applyFont="1" applyAlignment="1"/>
    <xf numFmtId="0" fontId="0" fillId="0" borderId="0" xfId="0" applyFill="1" applyAlignment="1"/>
  </cellXfs>
  <cellStyles count="16">
    <cellStyle name="Comma" xfId="13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5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4" builtinId="8" hidden="1"/>
    <cellStyle name="Normal" xfId="0" builtinId="0"/>
  </cellStyles>
  <dxfs count="35"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auto="1"/>
      </font>
      <fill>
        <patternFill patternType="solid">
          <fgColor indexed="64"/>
          <bgColor theme="3" tint="0.599993896298104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  <fill>
        <patternFill patternType="solid">
          <fgColor indexed="64"/>
          <bgColor theme="3" tint="0.59999389629810485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theme" Target="theme/theme1.xml"/><Relationship Id="rId16" Type="http://schemas.openxmlformats.org/officeDocument/2006/relationships/styles" Target="styles.xml"/><Relationship Id="rId17" Type="http://schemas.openxmlformats.org/officeDocument/2006/relationships/sharedStrings" Target="sharedStrings.xml"/><Relationship Id="rId1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Cinderella!$A$2</c:f>
          <c:strCache>
            <c:ptCount val="1"/>
            <c:pt idx="0">
              <c:v>Cinderella</c:v>
            </c:pt>
          </c:strCache>
        </c:strRef>
      </c:tx>
      <c:layout>
        <c:manualLayout>
          <c:xMode val="edge"/>
          <c:yMode val="edge"/>
          <c:x val="0.460324046032707"/>
          <c:y val="0.0220661985957874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Cinderella!$A$5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strRef>
              <c:f>Cinderella!$B$1:$M$1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Cinderella!$B$5:$M$5</c:f>
              <c:numCache>
                <c:formatCode>General</c:formatCode>
                <c:ptCount val="12"/>
                <c:pt idx="0">
                  <c:v>90.0</c:v>
                </c:pt>
                <c:pt idx="1">
                  <c:v>90.0</c:v>
                </c:pt>
                <c:pt idx="2">
                  <c:v>100.0</c:v>
                </c:pt>
                <c:pt idx="3">
                  <c:v>98.0</c:v>
                </c:pt>
                <c:pt idx="4">
                  <c:v>98.0</c:v>
                </c:pt>
                <c:pt idx="5">
                  <c:v>97.0</c:v>
                </c:pt>
                <c:pt idx="6">
                  <c:v>100.0</c:v>
                </c:pt>
                <c:pt idx="7">
                  <c:v>98.0</c:v>
                </c:pt>
                <c:pt idx="8">
                  <c:v>100.0</c:v>
                </c:pt>
                <c:pt idx="9">
                  <c:v>100.0</c:v>
                </c:pt>
                <c:pt idx="10">
                  <c:v>90.0</c:v>
                </c:pt>
                <c:pt idx="11">
                  <c:v>98.0</c:v>
                </c:pt>
              </c:numCache>
            </c:numRef>
          </c:val>
        </c:ser>
        <c:ser>
          <c:idx val="1"/>
          <c:order val="1"/>
          <c:tx>
            <c:strRef>
              <c:f>Cinderella!$A$6</c:f>
              <c:strCache>
                <c:ptCount val="1"/>
                <c:pt idx="0">
                  <c:v>Class Average Percent</c:v>
                </c:pt>
              </c:strCache>
            </c:strRef>
          </c:tx>
          <c:invertIfNegative val="0"/>
          <c:cat>
            <c:strRef>
              <c:f>Cinderella!$B$1:$M$1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Cinderella!$B$6:$M$6</c:f>
              <c:numCache>
                <c:formatCode>_(* #,##0.00_);_(* \(#,##0.00\);_(* "-"??_);_(@_)</c:formatCode>
                <c:ptCount val="12"/>
                <c:pt idx="0">
                  <c:v>80.83333333333333</c:v>
                </c:pt>
                <c:pt idx="1">
                  <c:v>80.33333333333333</c:v>
                </c:pt>
                <c:pt idx="2">
                  <c:v>83.33333333333334</c:v>
                </c:pt>
                <c:pt idx="3">
                  <c:v>86.66666666666667</c:v>
                </c:pt>
                <c:pt idx="4">
                  <c:v>85.0</c:v>
                </c:pt>
                <c:pt idx="5">
                  <c:v>87.83333333333333</c:v>
                </c:pt>
                <c:pt idx="6">
                  <c:v>62.5</c:v>
                </c:pt>
                <c:pt idx="7">
                  <c:v>85.5</c:v>
                </c:pt>
                <c:pt idx="8">
                  <c:v>65.0</c:v>
                </c:pt>
                <c:pt idx="9">
                  <c:v>92.33333333333333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7799208"/>
        <c:axId val="-2077793720"/>
      </c:barChart>
      <c:catAx>
        <c:axId val="-20777992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Assignments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077793720"/>
        <c:crosses val="autoZero"/>
        <c:auto val="1"/>
        <c:lblAlgn val="ctr"/>
        <c:lblOffset val="100"/>
        <c:noMultiLvlLbl val="0"/>
      </c:catAx>
      <c:valAx>
        <c:axId val="-2077793720"/>
        <c:scaling>
          <c:orientation val="minMax"/>
          <c:max val="100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Grades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-20777992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20705541178"/>
          <c:y val="0.0163487738419618"/>
          <c:w val="0.751747150487308"/>
          <c:h val="0.752352549936707"/>
        </c:manualLayout>
      </c:layout>
      <c:lineChart>
        <c:grouping val="standard"/>
        <c:varyColors val="0"/>
        <c:ser>
          <c:idx val="0"/>
          <c:order val="0"/>
          <c:tx>
            <c:strRef>
              <c:f>Rapunzel!$A$3</c:f>
              <c:strCache>
                <c:ptCount val="1"/>
                <c:pt idx="0">
                  <c:v>Class Average</c:v>
                </c:pt>
              </c:strCache>
            </c:strRef>
          </c:tx>
          <c:cat>
            <c:strRef>
              <c:f>Rapunzel!$B$1:$M$1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Rapunzel!$B$3:$M$3</c:f>
              <c:numCache>
                <c:formatCode>0.00</c:formatCode>
                <c:ptCount val="12"/>
                <c:pt idx="0">
                  <c:v>8.083333333333333</c:v>
                </c:pt>
                <c:pt idx="1">
                  <c:v>40.16666666666666</c:v>
                </c:pt>
                <c:pt idx="2">
                  <c:v>8.333333333333333</c:v>
                </c:pt>
                <c:pt idx="3">
                  <c:v>43.33333333333334</c:v>
                </c:pt>
                <c:pt idx="4">
                  <c:v>85.0</c:v>
                </c:pt>
                <c:pt idx="5">
                  <c:v>87.83333333333333</c:v>
                </c:pt>
                <c:pt idx="6">
                  <c:v>6.25</c:v>
                </c:pt>
                <c:pt idx="7">
                  <c:v>42.75</c:v>
                </c:pt>
                <c:pt idx="8">
                  <c:v>6.5</c:v>
                </c:pt>
                <c:pt idx="9">
                  <c:v>46.16666666666666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Rapunzel!$A$4</c:f>
              <c:strCache>
                <c:ptCount val="1"/>
                <c:pt idx="0">
                  <c:v>Points Possible</c:v>
                </c:pt>
              </c:strCache>
            </c:strRef>
          </c:tx>
          <c:cat>
            <c:strRef>
              <c:f>Rapunzel!$B$1:$M$1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Rapunzel!$B$4:$M$4</c:f>
              <c:numCache>
                <c:formatCode>General</c:formatCode>
                <c:ptCount val="12"/>
                <c:pt idx="0">
                  <c:v>10.0</c:v>
                </c:pt>
                <c:pt idx="1">
                  <c:v>50.0</c:v>
                </c:pt>
                <c:pt idx="2">
                  <c:v>10.0</c:v>
                </c:pt>
                <c:pt idx="3">
                  <c:v>50.0</c:v>
                </c:pt>
                <c:pt idx="4">
                  <c:v>100.0</c:v>
                </c:pt>
                <c:pt idx="5">
                  <c:v>100.0</c:v>
                </c:pt>
                <c:pt idx="6">
                  <c:v>10.0</c:v>
                </c:pt>
                <c:pt idx="7">
                  <c:v>50.0</c:v>
                </c:pt>
                <c:pt idx="8">
                  <c:v>10.0</c:v>
                </c:pt>
                <c:pt idx="9">
                  <c:v>50.0</c:v>
                </c:pt>
                <c:pt idx="10">
                  <c:v>100.0</c:v>
                </c:pt>
                <c:pt idx="11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7435640"/>
        <c:axId val="-2077430184"/>
      </c:lineChart>
      <c:catAx>
        <c:axId val="-2077435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Assingments</a:t>
                </a:r>
              </a:p>
            </c:rich>
          </c:tx>
          <c:layout>
            <c:manualLayout>
              <c:xMode val="edge"/>
              <c:yMode val="edge"/>
              <c:x val="0.439123070025499"/>
              <c:y val="0.939014842972215"/>
            </c:manualLayout>
          </c:layout>
          <c:overlay val="0"/>
        </c:title>
        <c:majorTickMark val="out"/>
        <c:minorTickMark val="none"/>
        <c:tickLblPos val="nextTo"/>
        <c:crossAx val="-2077430184"/>
        <c:crosses val="autoZero"/>
        <c:auto val="1"/>
        <c:lblAlgn val="ctr"/>
        <c:lblOffset val="100"/>
        <c:noMultiLvlLbl val="0"/>
      </c:catAx>
      <c:valAx>
        <c:axId val="-2077430184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Grades</a:t>
                </a:r>
              </a:p>
            </c:rich>
          </c:tx>
          <c:layout>
            <c:manualLayout>
              <c:xMode val="edge"/>
              <c:yMode val="edge"/>
              <c:x val="0.00663084596631827"/>
              <c:y val="0.35142139560141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20774356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924780190813"/>
          <c:y val="0.867392134018962"/>
          <c:w val="0.230846584241765"/>
          <c:h val="0.132055278804435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'Prince Charming'!$A$2</c:f>
          <c:strCache>
            <c:ptCount val="1"/>
            <c:pt idx="0">
              <c:v>Prince Charming</c:v>
            </c:pt>
          </c:strCache>
        </c:strRef>
      </c:tx>
      <c:layout>
        <c:manualLayout>
          <c:xMode val="edge"/>
          <c:yMode val="edge"/>
          <c:x val="0.460324046032707"/>
          <c:y val="0.0220661985957874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'Prince Charming'!$A$5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strRef>
              <c:f>'Prince Charming'!$B$1:$M$1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'Prince Charming'!$B$5:$M$5</c:f>
              <c:numCache>
                <c:formatCode>0.00</c:formatCode>
                <c:ptCount val="12"/>
                <c:pt idx="0">
                  <c:v>90.0</c:v>
                </c:pt>
                <c:pt idx="1">
                  <c:v>48.0</c:v>
                </c:pt>
                <c:pt idx="2">
                  <c:v>90.0</c:v>
                </c:pt>
                <c:pt idx="3">
                  <c:v>64.0</c:v>
                </c:pt>
                <c:pt idx="4">
                  <c:v>95.0</c:v>
                </c:pt>
                <c:pt idx="5">
                  <c:v>70.0</c:v>
                </c:pt>
                <c:pt idx="6">
                  <c:v>100.0</c:v>
                </c:pt>
                <c:pt idx="7">
                  <c:v>68.0</c:v>
                </c:pt>
                <c:pt idx="8">
                  <c:v>0.0</c:v>
                </c:pt>
                <c:pt idx="9">
                  <c:v>88.0</c:v>
                </c:pt>
                <c:pt idx="10">
                  <c:v>89.0</c:v>
                </c:pt>
                <c:pt idx="11">
                  <c:v>95.0</c:v>
                </c:pt>
              </c:numCache>
            </c:numRef>
          </c:val>
        </c:ser>
        <c:ser>
          <c:idx val="1"/>
          <c:order val="1"/>
          <c:tx>
            <c:strRef>
              <c:f>'Prince Charming'!$A$6</c:f>
              <c:strCache>
                <c:ptCount val="1"/>
                <c:pt idx="0">
                  <c:v>Class Average Percent</c:v>
                </c:pt>
              </c:strCache>
            </c:strRef>
          </c:tx>
          <c:invertIfNegative val="0"/>
          <c:cat>
            <c:strRef>
              <c:f>'Prince Charming'!$B$1:$M$1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'Prince Charming'!$B$6:$M$6</c:f>
              <c:numCache>
                <c:formatCode>_(* #,##0.00_);_(* \(#,##0.00\);_(* "-"??_);_(@_)</c:formatCode>
                <c:ptCount val="12"/>
                <c:pt idx="0">
                  <c:v>80.83333333333333</c:v>
                </c:pt>
                <c:pt idx="1">
                  <c:v>80.33333333333333</c:v>
                </c:pt>
                <c:pt idx="2">
                  <c:v>83.33333333333334</c:v>
                </c:pt>
                <c:pt idx="3">
                  <c:v>86.66666666666667</c:v>
                </c:pt>
                <c:pt idx="4">
                  <c:v>85.0</c:v>
                </c:pt>
                <c:pt idx="5">
                  <c:v>87.83333333333333</c:v>
                </c:pt>
                <c:pt idx="6">
                  <c:v>62.5</c:v>
                </c:pt>
                <c:pt idx="7">
                  <c:v>85.5</c:v>
                </c:pt>
                <c:pt idx="8">
                  <c:v>65.0</c:v>
                </c:pt>
                <c:pt idx="9">
                  <c:v>92.33333333333333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7382040"/>
        <c:axId val="-2077376600"/>
      </c:barChart>
      <c:catAx>
        <c:axId val="-20773820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Assingments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077376600"/>
        <c:crosses val="autoZero"/>
        <c:auto val="1"/>
        <c:lblAlgn val="ctr"/>
        <c:lblOffset val="100"/>
        <c:noMultiLvlLbl val="0"/>
      </c:catAx>
      <c:valAx>
        <c:axId val="-2077376600"/>
        <c:scaling>
          <c:orientation val="minMax"/>
          <c:max val="100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Grades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-20773820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322358463291"/>
          <c:y val="0.0141461722571022"/>
          <c:w val="0.751747150487308"/>
          <c:h val="0.752352549936707"/>
        </c:manualLayout>
      </c:layout>
      <c:lineChart>
        <c:grouping val="standard"/>
        <c:varyColors val="0"/>
        <c:ser>
          <c:idx val="0"/>
          <c:order val="0"/>
          <c:tx>
            <c:strRef>
              <c:f>'Prince Charming'!$A$3</c:f>
              <c:strCache>
                <c:ptCount val="1"/>
                <c:pt idx="0">
                  <c:v>Class Average</c:v>
                </c:pt>
              </c:strCache>
            </c:strRef>
          </c:tx>
          <c:cat>
            <c:strRef>
              <c:f>'Prince Charming'!$B$1:$M$1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'Prince Charming'!$B$3:$M$3</c:f>
              <c:numCache>
                <c:formatCode>0.00</c:formatCode>
                <c:ptCount val="12"/>
                <c:pt idx="0">
                  <c:v>8.083333333333333</c:v>
                </c:pt>
                <c:pt idx="1">
                  <c:v>40.16666666666666</c:v>
                </c:pt>
                <c:pt idx="2">
                  <c:v>8.333333333333333</c:v>
                </c:pt>
                <c:pt idx="3">
                  <c:v>43.33333333333334</c:v>
                </c:pt>
                <c:pt idx="4">
                  <c:v>85.0</c:v>
                </c:pt>
                <c:pt idx="5">
                  <c:v>87.83333333333333</c:v>
                </c:pt>
                <c:pt idx="6">
                  <c:v>6.25</c:v>
                </c:pt>
                <c:pt idx="7">
                  <c:v>42.75</c:v>
                </c:pt>
                <c:pt idx="8">
                  <c:v>6.5</c:v>
                </c:pt>
                <c:pt idx="9">
                  <c:v>46.16666666666666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'Prince Charming'!$A$4</c:f>
              <c:strCache>
                <c:ptCount val="1"/>
                <c:pt idx="0">
                  <c:v>Points Possible</c:v>
                </c:pt>
              </c:strCache>
            </c:strRef>
          </c:tx>
          <c:cat>
            <c:strRef>
              <c:f>'Prince Charming'!$B$1:$M$1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'Prince Charming'!$B$4:$M$4</c:f>
              <c:numCache>
                <c:formatCode>General</c:formatCode>
                <c:ptCount val="12"/>
                <c:pt idx="0">
                  <c:v>10.0</c:v>
                </c:pt>
                <c:pt idx="1">
                  <c:v>50.0</c:v>
                </c:pt>
                <c:pt idx="2">
                  <c:v>10.0</c:v>
                </c:pt>
                <c:pt idx="3">
                  <c:v>50.0</c:v>
                </c:pt>
                <c:pt idx="4">
                  <c:v>100.0</c:v>
                </c:pt>
                <c:pt idx="5">
                  <c:v>100.0</c:v>
                </c:pt>
                <c:pt idx="6">
                  <c:v>10.0</c:v>
                </c:pt>
                <c:pt idx="7">
                  <c:v>50.0</c:v>
                </c:pt>
                <c:pt idx="8">
                  <c:v>10.0</c:v>
                </c:pt>
                <c:pt idx="9">
                  <c:v>50.0</c:v>
                </c:pt>
                <c:pt idx="10">
                  <c:v>100.0</c:v>
                </c:pt>
                <c:pt idx="11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7340760"/>
        <c:axId val="-2077335320"/>
      </c:lineChart>
      <c:catAx>
        <c:axId val="-2077340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Assignments</a:t>
                </a:r>
              </a:p>
            </c:rich>
          </c:tx>
          <c:layout>
            <c:manualLayout>
              <c:xMode val="edge"/>
              <c:yMode val="edge"/>
              <c:x val="0.400580305939663"/>
              <c:y val="0.92706615645007"/>
            </c:manualLayout>
          </c:layout>
          <c:overlay val="0"/>
        </c:title>
        <c:majorTickMark val="out"/>
        <c:minorTickMark val="none"/>
        <c:tickLblPos val="nextTo"/>
        <c:crossAx val="-2077335320"/>
        <c:crosses val="autoZero"/>
        <c:auto val="1"/>
        <c:lblAlgn val="ctr"/>
        <c:lblOffset val="100"/>
        <c:noMultiLvlLbl val="0"/>
      </c:catAx>
      <c:valAx>
        <c:axId val="-2077335320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Grades</a:t>
                </a:r>
              </a:p>
            </c:rich>
          </c:tx>
          <c:layout>
            <c:manualLayout>
              <c:xMode val="edge"/>
              <c:yMode val="edge"/>
              <c:x val="0.0115812466976816"/>
              <c:y val="0.33694635366840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20773407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924780190813"/>
          <c:y val="0.867392134018962"/>
          <c:w val="0.230846584241765"/>
          <c:h val="0.132055278804435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Ariel!$A$2</c:f>
          <c:strCache>
            <c:ptCount val="1"/>
            <c:pt idx="0">
              <c:v>Ariel</c:v>
            </c:pt>
          </c:strCache>
        </c:strRef>
      </c:tx>
      <c:layout>
        <c:manualLayout>
          <c:xMode val="edge"/>
          <c:yMode val="edge"/>
          <c:x val="0.460324046032707"/>
          <c:y val="0.0220661985957874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Ariel!$A$5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strRef>
              <c:f>Ariel!$B$1:$M$1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Ariel!$B$5:$M$5</c:f>
              <c:numCache>
                <c:formatCode>0.00</c:formatCode>
                <c:ptCount val="12"/>
                <c:pt idx="0">
                  <c:v>100.0</c:v>
                </c:pt>
                <c:pt idx="1">
                  <c:v>88.0</c:v>
                </c:pt>
                <c:pt idx="2">
                  <c:v>100.0</c:v>
                </c:pt>
                <c:pt idx="3">
                  <c:v>80.0</c:v>
                </c:pt>
                <c:pt idx="4">
                  <c:v>98.0</c:v>
                </c:pt>
                <c:pt idx="5">
                  <c:v>80.0</c:v>
                </c:pt>
                <c:pt idx="6">
                  <c:v>0.0</c:v>
                </c:pt>
                <c:pt idx="7">
                  <c:v>100.0</c:v>
                </c:pt>
                <c:pt idx="8">
                  <c:v>100.0</c:v>
                </c:pt>
                <c:pt idx="9">
                  <c:v>100.0</c:v>
                </c:pt>
                <c:pt idx="10">
                  <c:v>88.0</c:v>
                </c:pt>
                <c:pt idx="11">
                  <c:v>96.0</c:v>
                </c:pt>
              </c:numCache>
            </c:numRef>
          </c:val>
        </c:ser>
        <c:ser>
          <c:idx val="1"/>
          <c:order val="1"/>
          <c:tx>
            <c:strRef>
              <c:f>Ariel!$A$6</c:f>
              <c:strCache>
                <c:ptCount val="1"/>
                <c:pt idx="0">
                  <c:v>Class Average Percent</c:v>
                </c:pt>
              </c:strCache>
            </c:strRef>
          </c:tx>
          <c:invertIfNegative val="0"/>
          <c:cat>
            <c:strRef>
              <c:f>Ariel!$B$1:$M$1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Ariel!$B$6:$M$6</c:f>
              <c:numCache>
                <c:formatCode>_(* #,##0.00_);_(* \(#,##0.00\);_(* "-"??_);_(@_)</c:formatCode>
                <c:ptCount val="12"/>
                <c:pt idx="0">
                  <c:v>80.83333333333333</c:v>
                </c:pt>
                <c:pt idx="1">
                  <c:v>80.33333333333333</c:v>
                </c:pt>
                <c:pt idx="2">
                  <c:v>83.33333333333334</c:v>
                </c:pt>
                <c:pt idx="3">
                  <c:v>86.66666666666667</c:v>
                </c:pt>
                <c:pt idx="4">
                  <c:v>85.0</c:v>
                </c:pt>
                <c:pt idx="5">
                  <c:v>87.83333333333333</c:v>
                </c:pt>
                <c:pt idx="6">
                  <c:v>62.5</c:v>
                </c:pt>
                <c:pt idx="7">
                  <c:v>85.5</c:v>
                </c:pt>
                <c:pt idx="8">
                  <c:v>65.0</c:v>
                </c:pt>
                <c:pt idx="9">
                  <c:v>92.33333333333333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7286552"/>
        <c:axId val="-2077281112"/>
      </c:barChart>
      <c:catAx>
        <c:axId val="-20772865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Assignments</a:t>
                </a:r>
              </a:p>
            </c:rich>
          </c:tx>
          <c:layout>
            <c:manualLayout>
              <c:xMode val="edge"/>
              <c:yMode val="edge"/>
              <c:x val="0.0150501672240803"/>
              <c:y val="0.403322062683341"/>
            </c:manualLayout>
          </c:layout>
          <c:overlay val="0"/>
        </c:title>
        <c:majorTickMark val="out"/>
        <c:minorTickMark val="none"/>
        <c:tickLblPos val="nextTo"/>
        <c:crossAx val="-2077281112"/>
        <c:crosses val="autoZero"/>
        <c:auto val="1"/>
        <c:lblAlgn val="ctr"/>
        <c:lblOffset val="100"/>
        <c:noMultiLvlLbl val="0"/>
      </c:catAx>
      <c:valAx>
        <c:axId val="-2077281112"/>
        <c:scaling>
          <c:orientation val="minMax"/>
          <c:max val="100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Grades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-20772865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20705541178"/>
          <c:y val="0.0163487738419618"/>
          <c:w val="0.751747150487308"/>
          <c:h val="0.752352549936707"/>
        </c:manualLayout>
      </c:layout>
      <c:lineChart>
        <c:grouping val="standard"/>
        <c:varyColors val="0"/>
        <c:ser>
          <c:idx val="0"/>
          <c:order val="0"/>
          <c:tx>
            <c:strRef>
              <c:f>Ariel!$A$3</c:f>
              <c:strCache>
                <c:ptCount val="1"/>
                <c:pt idx="0">
                  <c:v>Class Average</c:v>
                </c:pt>
              </c:strCache>
            </c:strRef>
          </c:tx>
          <c:cat>
            <c:strRef>
              <c:f>Ariel!$B$1:$M$1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Ariel!$B$3:$M$3</c:f>
              <c:numCache>
                <c:formatCode>0.00</c:formatCode>
                <c:ptCount val="12"/>
                <c:pt idx="0">
                  <c:v>8.083333333333333</c:v>
                </c:pt>
                <c:pt idx="1">
                  <c:v>40.16666666666666</c:v>
                </c:pt>
                <c:pt idx="2">
                  <c:v>8.333333333333333</c:v>
                </c:pt>
                <c:pt idx="3">
                  <c:v>43.33333333333334</c:v>
                </c:pt>
                <c:pt idx="4">
                  <c:v>85.0</c:v>
                </c:pt>
                <c:pt idx="5">
                  <c:v>87.83333333333333</c:v>
                </c:pt>
                <c:pt idx="6">
                  <c:v>6.25</c:v>
                </c:pt>
                <c:pt idx="7">
                  <c:v>42.75</c:v>
                </c:pt>
                <c:pt idx="8">
                  <c:v>6.5</c:v>
                </c:pt>
                <c:pt idx="9">
                  <c:v>46.16666666666666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Ariel!$A$4</c:f>
              <c:strCache>
                <c:ptCount val="1"/>
                <c:pt idx="0">
                  <c:v>Points Possible</c:v>
                </c:pt>
              </c:strCache>
            </c:strRef>
          </c:tx>
          <c:cat>
            <c:strRef>
              <c:f>Ariel!$B$1:$M$1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Ariel!$B$4:$M$4</c:f>
              <c:numCache>
                <c:formatCode>General</c:formatCode>
                <c:ptCount val="12"/>
                <c:pt idx="0">
                  <c:v>10.0</c:v>
                </c:pt>
                <c:pt idx="1">
                  <c:v>50.0</c:v>
                </c:pt>
                <c:pt idx="2">
                  <c:v>10.0</c:v>
                </c:pt>
                <c:pt idx="3">
                  <c:v>50.0</c:v>
                </c:pt>
                <c:pt idx="4">
                  <c:v>100.0</c:v>
                </c:pt>
                <c:pt idx="5">
                  <c:v>100.0</c:v>
                </c:pt>
                <c:pt idx="6">
                  <c:v>10.0</c:v>
                </c:pt>
                <c:pt idx="7">
                  <c:v>50.0</c:v>
                </c:pt>
                <c:pt idx="8">
                  <c:v>10.0</c:v>
                </c:pt>
                <c:pt idx="9">
                  <c:v>50.0</c:v>
                </c:pt>
                <c:pt idx="10">
                  <c:v>100.0</c:v>
                </c:pt>
                <c:pt idx="11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8124040"/>
        <c:axId val="-2078129368"/>
      </c:lineChart>
      <c:catAx>
        <c:axId val="-2078124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Assignments</a:t>
                </a:r>
              </a:p>
            </c:rich>
          </c:tx>
          <c:layout>
            <c:manualLayout>
              <c:xMode val="edge"/>
              <c:yMode val="edge"/>
              <c:x val="0.416426189969497"/>
              <c:y val="0.933883544226232"/>
            </c:manualLayout>
          </c:layout>
          <c:overlay val="0"/>
        </c:title>
        <c:majorTickMark val="out"/>
        <c:minorTickMark val="none"/>
        <c:tickLblPos val="nextTo"/>
        <c:crossAx val="-2078129368"/>
        <c:crosses val="autoZero"/>
        <c:auto val="1"/>
        <c:lblAlgn val="ctr"/>
        <c:lblOffset val="100"/>
        <c:noMultiLvlLbl val="0"/>
      </c:catAx>
      <c:valAx>
        <c:axId val="-2078129368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Grades</a:t>
                </a:r>
              </a:p>
            </c:rich>
          </c:tx>
          <c:layout>
            <c:manualLayout>
              <c:xMode val="edge"/>
              <c:yMode val="edge"/>
              <c:x val="0.00541278286160176"/>
              <c:y val="0.33466864793651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20781240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924780190813"/>
          <c:y val="0.867392134018962"/>
          <c:w val="0.230846584241765"/>
          <c:h val="0.132055278804435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Belle!$A$2</c:f>
          <c:strCache>
            <c:ptCount val="1"/>
            <c:pt idx="0">
              <c:v>Belle</c:v>
            </c:pt>
          </c:strCache>
        </c:strRef>
      </c:tx>
      <c:layout>
        <c:manualLayout>
          <c:xMode val="edge"/>
          <c:yMode val="edge"/>
          <c:x val="0.460324046032707"/>
          <c:y val="0.0220661985957874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Belle!$A$5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strRef>
              <c:f>Belle!$B$1:$M$1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Belle!$B$5:$M$5</c:f>
              <c:numCache>
                <c:formatCode>0.00</c:formatCode>
                <c:ptCount val="12"/>
                <c:pt idx="0">
                  <c:v>90.0</c:v>
                </c:pt>
                <c:pt idx="1">
                  <c:v>100.0</c:v>
                </c:pt>
                <c:pt idx="2">
                  <c:v>100.0</c:v>
                </c:pt>
                <c:pt idx="3">
                  <c:v>96.0</c:v>
                </c:pt>
                <c:pt idx="4">
                  <c:v>93.0</c:v>
                </c:pt>
                <c:pt idx="5">
                  <c:v>93.0</c:v>
                </c:pt>
                <c:pt idx="6">
                  <c:v>50.0</c:v>
                </c:pt>
                <c:pt idx="7">
                  <c:v>98.0</c:v>
                </c:pt>
                <c:pt idx="8">
                  <c:v>90.0</c:v>
                </c:pt>
                <c:pt idx="9">
                  <c:v>98.0</c:v>
                </c:pt>
                <c:pt idx="10">
                  <c:v>86.0</c:v>
                </c:pt>
                <c:pt idx="11">
                  <c:v>94.0</c:v>
                </c:pt>
              </c:numCache>
            </c:numRef>
          </c:val>
        </c:ser>
        <c:ser>
          <c:idx val="1"/>
          <c:order val="1"/>
          <c:tx>
            <c:strRef>
              <c:f>Belle!$A$6</c:f>
              <c:strCache>
                <c:ptCount val="1"/>
                <c:pt idx="0">
                  <c:v>Class Average Percent</c:v>
                </c:pt>
              </c:strCache>
            </c:strRef>
          </c:tx>
          <c:invertIfNegative val="0"/>
          <c:cat>
            <c:strRef>
              <c:f>Belle!$B$1:$M$1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Belle!$B$6:$M$6</c:f>
              <c:numCache>
                <c:formatCode>_(* #,##0.00_);_(* \(#,##0.00\);_(* "-"??_);_(@_)</c:formatCode>
                <c:ptCount val="12"/>
                <c:pt idx="0">
                  <c:v>80.83333333333333</c:v>
                </c:pt>
                <c:pt idx="1">
                  <c:v>80.33333333333333</c:v>
                </c:pt>
                <c:pt idx="2">
                  <c:v>83.33333333333334</c:v>
                </c:pt>
                <c:pt idx="3">
                  <c:v>86.66666666666667</c:v>
                </c:pt>
                <c:pt idx="4">
                  <c:v>85.0</c:v>
                </c:pt>
                <c:pt idx="5">
                  <c:v>87.83333333333333</c:v>
                </c:pt>
                <c:pt idx="6">
                  <c:v>62.5</c:v>
                </c:pt>
                <c:pt idx="7">
                  <c:v>85.5</c:v>
                </c:pt>
                <c:pt idx="8">
                  <c:v>65.0</c:v>
                </c:pt>
                <c:pt idx="9">
                  <c:v>92.33333333333333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22569608"/>
        <c:axId val="-2122494392"/>
      </c:barChart>
      <c:catAx>
        <c:axId val="-21225696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Assignments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122494392"/>
        <c:crosses val="autoZero"/>
        <c:auto val="1"/>
        <c:lblAlgn val="ctr"/>
        <c:lblOffset val="100"/>
        <c:noMultiLvlLbl val="0"/>
      </c:catAx>
      <c:valAx>
        <c:axId val="-2122494392"/>
        <c:scaling>
          <c:orientation val="minMax"/>
          <c:max val="100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Grades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-21225696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20705541178"/>
          <c:y val="0.0163487738419618"/>
          <c:w val="0.751747150487308"/>
          <c:h val="0.752352549936707"/>
        </c:manualLayout>
      </c:layout>
      <c:lineChart>
        <c:grouping val="standard"/>
        <c:varyColors val="0"/>
        <c:ser>
          <c:idx val="0"/>
          <c:order val="0"/>
          <c:tx>
            <c:strRef>
              <c:f>Belle!$A$3</c:f>
              <c:strCache>
                <c:ptCount val="1"/>
                <c:pt idx="0">
                  <c:v>Class Average</c:v>
                </c:pt>
              </c:strCache>
            </c:strRef>
          </c:tx>
          <c:cat>
            <c:strRef>
              <c:f>Belle!$B$1:$M$1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Belle!$B$3:$M$3</c:f>
              <c:numCache>
                <c:formatCode>0.00</c:formatCode>
                <c:ptCount val="12"/>
                <c:pt idx="0">
                  <c:v>8.083333333333333</c:v>
                </c:pt>
                <c:pt idx="1">
                  <c:v>40.16666666666666</c:v>
                </c:pt>
                <c:pt idx="2">
                  <c:v>8.333333333333333</c:v>
                </c:pt>
                <c:pt idx="3">
                  <c:v>43.33333333333334</c:v>
                </c:pt>
                <c:pt idx="4">
                  <c:v>85.0</c:v>
                </c:pt>
                <c:pt idx="5">
                  <c:v>87.83333333333333</c:v>
                </c:pt>
                <c:pt idx="6">
                  <c:v>6.25</c:v>
                </c:pt>
                <c:pt idx="7">
                  <c:v>42.75</c:v>
                </c:pt>
                <c:pt idx="8">
                  <c:v>6.5</c:v>
                </c:pt>
                <c:pt idx="9">
                  <c:v>46.16666666666666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Belle!$A$4</c:f>
              <c:strCache>
                <c:ptCount val="1"/>
                <c:pt idx="0">
                  <c:v>Points Possible</c:v>
                </c:pt>
              </c:strCache>
            </c:strRef>
          </c:tx>
          <c:cat>
            <c:strRef>
              <c:f>Belle!$B$1:$M$1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Belle!$B$4:$M$4</c:f>
              <c:numCache>
                <c:formatCode>General</c:formatCode>
                <c:ptCount val="12"/>
                <c:pt idx="0">
                  <c:v>10.0</c:v>
                </c:pt>
                <c:pt idx="1">
                  <c:v>50.0</c:v>
                </c:pt>
                <c:pt idx="2">
                  <c:v>10.0</c:v>
                </c:pt>
                <c:pt idx="3">
                  <c:v>50.0</c:v>
                </c:pt>
                <c:pt idx="4">
                  <c:v>100.0</c:v>
                </c:pt>
                <c:pt idx="5">
                  <c:v>100.0</c:v>
                </c:pt>
                <c:pt idx="6">
                  <c:v>10.0</c:v>
                </c:pt>
                <c:pt idx="7">
                  <c:v>50.0</c:v>
                </c:pt>
                <c:pt idx="8">
                  <c:v>10.0</c:v>
                </c:pt>
                <c:pt idx="9">
                  <c:v>50.0</c:v>
                </c:pt>
                <c:pt idx="10">
                  <c:v>100.0</c:v>
                </c:pt>
                <c:pt idx="11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8698648"/>
        <c:axId val="-2078693208"/>
      </c:lineChart>
      <c:catAx>
        <c:axId val="-2078698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Assignments</a:t>
                </a:r>
              </a:p>
            </c:rich>
          </c:tx>
          <c:layout>
            <c:manualLayout>
              <c:xMode val="edge"/>
              <c:yMode val="edge"/>
              <c:x val="0.412055977838126"/>
              <c:y val="0.931531597814687"/>
            </c:manualLayout>
          </c:layout>
          <c:overlay val="0"/>
        </c:title>
        <c:majorTickMark val="out"/>
        <c:minorTickMark val="none"/>
        <c:tickLblPos val="nextTo"/>
        <c:crossAx val="-2078693208"/>
        <c:crosses val="autoZero"/>
        <c:auto val="1"/>
        <c:lblAlgn val="ctr"/>
        <c:lblOffset val="100"/>
        <c:noMultiLvlLbl val="0"/>
      </c:catAx>
      <c:valAx>
        <c:axId val="-2078693208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Grades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-2078698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924780190813"/>
          <c:y val="0.867392134018962"/>
          <c:w val="0.230846584241765"/>
          <c:h val="0.132055278804435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Jasmine!$A$2</c:f>
          <c:strCache>
            <c:ptCount val="1"/>
            <c:pt idx="0">
              <c:v>Jasmine</c:v>
            </c:pt>
          </c:strCache>
        </c:strRef>
      </c:tx>
      <c:layout>
        <c:manualLayout>
          <c:xMode val="edge"/>
          <c:yMode val="edge"/>
          <c:x val="0.460324046032707"/>
          <c:y val="0.0220661985957874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Jasmine!$A$5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strRef>
              <c:f>Jasmine!$B$1:$M$1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Jasmine!$B$5:$M$5</c:f>
              <c:numCache>
                <c:formatCode>0.00</c:formatCode>
                <c:ptCount val="12"/>
                <c:pt idx="0">
                  <c:v>70.0</c:v>
                </c:pt>
                <c:pt idx="1">
                  <c:v>94.0</c:v>
                </c:pt>
                <c:pt idx="2">
                  <c:v>80.0</c:v>
                </c:pt>
                <c:pt idx="3">
                  <c:v>96.0</c:v>
                </c:pt>
                <c:pt idx="4">
                  <c:v>91.0</c:v>
                </c:pt>
                <c:pt idx="5">
                  <c:v>92.0</c:v>
                </c:pt>
                <c:pt idx="6">
                  <c:v>0.0</c:v>
                </c:pt>
                <c:pt idx="7">
                  <c:v>88.0</c:v>
                </c:pt>
                <c:pt idx="8">
                  <c:v>80.0</c:v>
                </c:pt>
                <c:pt idx="9">
                  <c:v>96.0</c:v>
                </c:pt>
                <c:pt idx="10">
                  <c:v>90.0</c:v>
                </c:pt>
                <c:pt idx="11">
                  <c:v>99.0</c:v>
                </c:pt>
              </c:numCache>
            </c:numRef>
          </c:val>
        </c:ser>
        <c:ser>
          <c:idx val="1"/>
          <c:order val="1"/>
          <c:tx>
            <c:strRef>
              <c:f>Jasmine!$A$6</c:f>
              <c:strCache>
                <c:ptCount val="1"/>
                <c:pt idx="0">
                  <c:v>Class Average Percent</c:v>
                </c:pt>
              </c:strCache>
            </c:strRef>
          </c:tx>
          <c:invertIfNegative val="0"/>
          <c:cat>
            <c:strRef>
              <c:f>Jasmine!$B$1:$M$1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Jasmine!$B$6:$M$6</c:f>
              <c:numCache>
                <c:formatCode>_(* #,##0.00_);_(* \(#,##0.00\);_(* "-"??_);_(@_)</c:formatCode>
                <c:ptCount val="12"/>
                <c:pt idx="0">
                  <c:v>80.83333333333333</c:v>
                </c:pt>
                <c:pt idx="1">
                  <c:v>80.33333333333333</c:v>
                </c:pt>
                <c:pt idx="2">
                  <c:v>83.33333333333334</c:v>
                </c:pt>
                <c:pt idx="3">
                  <c:v>86.66666666666667</c:v>
                </c:pt>
                <c:pt idx="4">
                  <c:v>85.0</c:v>
                </c:pt>
                <c:pt idx="5">
                  <c:v>87.83333333333333</c:v>
                </c:pt>
                <c:pt idx="6">
                  <c:v>62.5</c:v>
                </c:pt>
                <c:pt idx="7">
                  <c:v>85.5</c:v>
                </c:pt>
                <c:pt idx="8">
                  <c:v>65.0</c:v>
                </c:pt>
                <c:pt idx="9">
                  <c:v>92.33333333333333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1142232"/>
        <c:axId val="2101324104"/>
      </c:barChart>
      <c:catAx>
        <c:axId val="21011422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Assignments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2101324104"/>
        <c:crosses val="autoZero"/>
        <c:auto val="1"/>
        <c:lblAlgn val="ctr"/>
        <c:lblOffset val="100"/>
        <c:noMultiLvlLbl val="0"/>
      </c:catAx>
      <c:valAx>
        <c:axId val="2101324104"/>
        <c:scaling>
          <c:orientation val="minMax"/>
          <c:max val="100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Grades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1011422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20705541178"/>
          <c:y val="0.0163487738419618"/>
          <c:w val="0.751747150487308"/>
          <c:h val="0.752352549936707"/>
        </c:manualLayout>
      </c:layout>
      <c:lineChart>
        <c:grouping val="standard"/>
        <c:varyColors val="0"/>
        <c:ser>
          <c:idx val="0"/>
          <c:order val="0"/>
          <c:tx>
            <c:strRef>
              <c:f>Jasmine!$A$3</c:f>
              <c:strCache>
                <c:ptCount val="1"/>
                <c:pt idx="0">
                  <c:v>Class Average</c:v>
                </c:pt>
              </c:strCache>
            </c:strRef>
          </c:tx>
          <c:cat>
            <c:strRef>
              <c:f>Jasmine!$B$1:$M$1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Jasmine!$B$3:$M$3</c:f>
              <c:numCache>
                <c:formatCode>0.00</c:formatCode>
                <c:ptCount val="12"/>
                <c:pt idx="0">
                  <c:v>8.083333333333333</c:v>
                </c:pt>
                <c:pt idx="1">
                  <c:v>40.16666666666666</c:v>
                </c:pt>
                <c:pt idx="2">
                  <c:v>8.333333333333333</c:v>
                </c:pt>
                <c:pt idx="3">
                  <c:v>43.33333333333334</c:v>
                </c:pt>
                <c:pt idx="4">
                  <c:v>85.0</c:v>
                </c:pt>
                <c:pt idx="5">
                  <c:v>87.83333333333333</c:v>
                </c:pt>
                <c:pt idx="6">
                  <c:v>6.25</c:v>
                </c:pt>
                <c:pt idx="7">
                  <c:v>42.75</c:v>
                </c:pt>
                <c:pt idx="8">
                  <c:v>6.5</c:v>
                </c:pt>
                <c:pt idx="9">
                  <c:v>46.16666666666666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Jasmine!$A$4</c:f>
              <c:strCache>
                <c:ptCount val="1"/>
                <c:pt idx="0">
                  <c:v>Points Possible</c:v>
                </c:pt>
              </c:strCache>
            </c:strRef>
          </c:tx>
          <c:cat>
            <c:strRef>
              <c:f>Jasmine!$B$1:$M$1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Jasmine!$B$4:$M$4</c:f>
              <c:numCache>
                <c:formatCode>General</c:formatCode>
                <c:ptCount val="12"/>
                <c:pt idx="0">
                  <c:v>10.0</c:v>
                </c:pt>
                <c:pt idx="1">
                  <c:v>50.0</c:v>
                </c:pt>
                <c:pt idx="2">
                  <c:v>10.0</c:v>
                </c:pt>
                <c:pt idx="3">
                  <c:v>50.0</c:v>
                </c:pt>
                <c:pt idx="4">
                  <c:v>100.0</c:v>
                </c:pt>
                <c:pt idx="5">
                  <c:v>100.0</c:v>
                </c:pt>
                <c:pt idx="6">
                  <c:v>10.0</c:v>
                </c:pt>
                <c:pt idx="7">
                  <c:v>50.0</c:v>
                </c:pt>
                <c:pt idx="8">
                  <c:v>10.0</c:v>
                </c:pt>
                <c:pt idx="9">
                  <c:v>50.0</c:v>
                </c:pt>
                <c:pt idx="10">
                  <c:v>100.0</c:v>
                </c:pt>
                <c:pt idx="11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8635560"/>
        <c:axId val="-2078630120"/>
      </c:lineChart>
      <c:catAx>
        <c:axId val="-2078635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Assignments</a:t>
                </a:r>
              </a:p>
            </c:rich>
          </c:tx>
          <c:layout>
            <c:manualLayout>
              <c:xMode val="edge"/>
              <c:yMode val="edge"/>
              <c:x val="0.388947840248622"/>
              <c:y val="0.921349725152281"/>
            </c:manualLayout>
          </c:layout>
          <c:overlay val="0"/>
        </c:title>
        <c:majorTickMark val="out"/>
        <c:minorTickMark val="none"/>
        <c:tickLblPos val="nextTo"/>
        <c:crossAx val="-2078630120"/>
        <c:crosses val="autoZero"/>
        <c:auto val="1"/>
        <c:lblAlgn val="ctr"/>
        <c:lblOffset val="100"/>
        <c:noMultiLvlLbl val="0"/>
      </c:catAx>
      <c:valAx>
        <c:axId val="-2078630120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Grades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-2078635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924780190813"/>
          <c:y val="0.867392134018962"/>
          <c:w val="0.230846584241765"/>
          <c:h val="0.132055278804435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Pochantas!$A$2</c:f>
          <c:strCache>
            <c:ptCount val="1"/>
            <c:pt idx="0">
              <c:v>Pochantas</c:v>
            </c:pt>
          </c:strCache>
        </c:strRef>
      </c:tx>
      <c:layout>
        <c:manualLayout>
          <c:xMode val="edge"/>
          <c:yMode val="edge"/>
          <c:x val="0.460324046032707"/>
          <c:y val="0.0220661985957874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Pochantas!$A$5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strRef>
              <c:f>Pochantas!$B$1:$M$1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Pochantas!$B$5:$M$5</c:f>
              <c:numCache>
                <c:formatCode>0.00</c:formatCode>
                <c:ptCount val="12"/>
                <c:pt idx="0">
                  <c:v>100.0</c:v>
                </c:pt>
                <c:pt idx="1">
                  <c:v>72.0</c:v>
                </c:pt>
                <c:pt idx="2">
                  <c:v>90.0</c:v>
                </c:pt>
                <c:pt idx="3">
                  <c:v>90.0</c:v>
                </c:pt>
                <c:pt idx="4">
                  <c:v>89.0</c:v>
                </c:pt>
                <c:pt idx="5">
                  <c:v>100.0</c:v>
                </c:pt>
                <c:pt idx="6">
                  <c:v>70.0</c:v>
                </c:pt>
                <c:pt idx="7">
                  <c:v>92.0</c:v>
                </c:pt>
                <c:pt idx="8">
                  <c:v>0.0</c:v>
                </c:pt>
                <c:pt idx="9">
                  <c:v>94.0</c:v>
                </c:pt>
                <c:pt idx="10">
                  <c:v>81.0</c:v>
                </c:pt>
                <c:pt idx="11">
                  <c:v>70.0</c:v>
                </c:pt>
              </c:numCache>
            </c:numRef>
          </c:val>
        </c:ser>
        <c:ser>
          <c:idx val="1"/>
          <c:order val="1"/>
          <c:tx>
            <c:strRef>
              <c:f>Pochantas!$A$6</c:f>
              <c:strCache>
                <c:ptCount val="1"/>
                <c:pt idx="0">
                  <c:v>Class Average Percent</c:v>
                </c:pt>
              </c:strCache>
            </c:strRef>
          </c:tx>
          <c:invertIfNegative val="0"/>
          <c:cat>
            <c:strRef>
              <c:f>Pochantas!$B$1:$M$1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Pochantas!$B$6:$M$6</c:f>
              <c:numCache>
                <c:formatCode>_(* #,##0.00_);_(* \(#,##0.00\);_(* "-"??_);_(@_)</c:formatCode>
                <c:ptCount val="12"/>
                <c:pt idx="0">
                  <c:v>80.83333333333333</c:v>
                </c:pt>
                <c:pt idx="1">
                  <c:v>80.33333333333333</c:v>
                </c:pt>
                <c:pt idx="2">
                  <c:v>83.33333333333334</c:v>
                </c:pt>
                <c:pt idx="3">
                  <c:v>86.66666666666667</c:v>
                </c:pt>
                <c:pt idx="4">
                  <c:v>85.0</c:v>
                </c:pt>
                <c:pt idx="5">
                  <c:v>87.83333333333333</c:v>
                </c:pt>
                <c:pt idx="6">
                  <c:v>62.5</c:v>
                </c:pt>
                <c:pt idx="7">
                  <c:v>85.5</c:v>
                </c:pt>
                <c:pt idx="8">
                  <c:v>65.0</c:v>
                </c:pt>
                <c:pt idx="9">
                  <c:v>92.33333333333333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8577512"/>
        <c:axId val="-2078572056"/>
      </c:barChart>
      <c:catAx>
        <c:axId val="-20785775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Assignments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078572056"/>
        <c:crosses val="autoZero"/>
        <c:auto val="1"/>
        <c:lblAlgn val="ctr"/>
        <c:lblOffset val="100"/>
        <c:noMultiLvlLbl val="0"/>
      </c:catAx>
      <c:valAx>
        <c:axId val="-2078572056"/>
        <c:scaling>
          <c:orientation val="minMax"/>
          <c:max val="100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Grades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-207857751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20705541178"/>
          <c:y val="0.0163487738419618"/>
          <c:w val="0.751747150487308"/>
          <c:h val="0.752352549936707"/>
        </c:manualLayout>
      </c:layout>
      <c:lineChart>
        <c:grouping val="standard"/>
        <c:varyColors val="0"/>
        <c:ser>
          <c:idx val="0"/>
          <c:order val="0"/>
          <c:tx>
            <c:strRef>
              <c:f>Cinderella!$A$3</c:f>
              <c:strCache>
                <c:ptCount val="1"/>
                <c:pt idx="0">
                  <c:v>Class Average</c:v>
                </c:pt>
              </c:strCache>
            </c:strRef>
          </c:tx>
          <c:cat>
            <c:strRef>
              <c:f>Cinderella!$B$1:$M$1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Cinderella!$B$3:$M$3</c:f>
              <c:numCache>
                <c:formatCode>0.00</c:formatCode>
                <c:ptCount val="12"/>
                <c:pt idx="0">
                  <c:v>8.083333333333333</c:v>
                </c:pt>
                <c:pt idx="1">
                  <c:v>40.16666666666666</c:v>
                </c:pt>
                <c:pt idx="2">
                  <c:v>8.333333333333333</c:v>
                </c:pt>
                <c:pt idx="3">
                  <c:v>43.33333333333334</c:v>
                </c:pt>
                <c:pt idx="4">
                  <c:v>85.0</c:v>
                </c:pt>
                <c:pt idx="5">
                  <c:v>87.83333333333333</c:v>
                </c:pt>
                <c:pt idx="6">
                  <c:v>6.25</c:v>
                </c:pt>
                <c:pt idx="7">
                  <c:v>42.75</c:v>
                </c:pt>
                <c:pt idx="8">
                  <c:v>6.5</c:v>
                </c:pt>
                <c:pt idx="9">
                  <c:v>46.16666666666666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Cinderella!$A$4</c:f>
              <c:strCache>
                <c:ptCount val="1"/>
                <c:pt idx="0">
                  <c:v>Points Possible</c:v>
                </c:pt>
              </c:strCache>
            </c:strRef>
          </c:tx>
          <c:cat>
            <c:strRef>
              <c:f>Cinderella!$B$1:$M$1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Cinderella!$B$4:$M$4</c:f>
              <c:numCache>
                <c:formatCode>General</c:formatCode>
                <c:ptCount val="12"/>
                <c:pt idx="0">
                  <c:v>10.0</c:v>
                </c:pt>
                <c:pt idx="1">
                  <c:v>50.0</c:v>
                </c:pt>
                <c:pt idx="2">
                  <c:v>10.0</c:v>
                </c:pt>
                <c:pt idx="3">
                  <c:v>50.0</c:v>
                </c:pt>
                <c:pt idx="4">
                  <c:v>100.0</c:v>
                </c:pt>
                <c:pt idx="5">
                  <c:v>100.0</c:v>
                </c:pt>
                <c:pt idx="6">
                  <c:v>10.0</c:v>
                </c:pt>
                <c:pt idx="7">
                  <c:v>50.0</c:v>
                </c:pt>
                <c:pt idx="8">
                  <c:v>10.0</c:v>
                </c:pt>
                <c:pt idx="9">
                  <c:v>50.0</c:v>
                </c:pt>
                <c:pt idx="10">
                  <c:v>100.0</c:v>
                </c:pt>
                <c:pt idx="11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7758072"/>
        <c:axId val="-2077752584"/>
      </c:lineChart>
      <c:catAx>
        <c:axId val="-2077758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Assignments</a:t>
                </a:r>
              </a:p>
            </c:rich>
          </c:tx>
          <c:layout>
            <c:manualLayout>
              <c:xMode val="edge"/>
              <c:yMode val="edge"/>
              <c:x val="0.427067226747845"/>
              <c:y val="0.93809254570051"/>
            </c:manualLayout>
          </c:layout>
          <c:overlay val="0"/>
        </c:title>
        <c:majorTickMark val="out"/>
        <c:minorTickMark val="none"/>
        <c:tickLblPos val="nextTo"/>
        <c:crossAx val="-2077752584"/>
        <c:crosses val="autoZero"/>
        <c:auto val="1"/>
        <c:lblAlgn val="ctr"/>
        <c:lblOffset val="100"/>
        <c:noMultiLvlLbl val="0"/>
      </c:catAx>
      <c:valAx>
        <c:axId val="-2077752584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Grades</a:t>
                </a:r>
              </a:p>
            </c:rich>
          </c:tx>
          <c:layout>
            <c:manualLayout>
              <c:xMode val="edge"/>
              <c:yMode val="edge"/>
              <c:x val="0.0"/>
              <c:y val="0.358417392209234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2077758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924780190813"/>
          <c:y val="0.867392134018962"/>
          <c:w val="0.230846584241765"/>
          <c:h val="0.132055278804435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20705541178"/>
          <c:y val="0.0163487738419618"/>
          <c:w val="0.751747150487308"/>
          <c:h val="0.752352549936707"/>
        </c:manualLayout>
      </c:layout>
      <c:lineChart>
        <c:grouping val="standard"/>
        <c:varyColors val="0"/>
        <c:ser>
          <c:idx val="0"/>
          <c:order val="0"/>
          <c:tx>
            <c:strRef>
              <c:f>Pochantas!$A$3</c:f>
              <c:strCache>
                <c:ptCount val="1"/>
                <c:pt idx="0">
                  <c:v>Class Average</c:v>
                </c:pt>
              </c:strCache>
            </c:strRef>
          </c:tx>
          <c:cat>
            <c:strRef>
              <c:f>Pochantas!$B$1:$M$1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Pochantas!$B$3:$M$3</c:f>
              <c:numCache>
                <c:formatCode>0.00</c:formatCode>
                <c:ptCount val="12"/>
                <c:pt idx="0">
                  <c:v>8.083333333333333</c:v>
                </c:pt>
                <c:pt idx="1">
                  <c:v>40.16666666666666</c:v>
                </c:pt>
                <c:pt idx="2">
                  <c:v>8.333333333333333</c:v>
                </c:pt>
                <c:pt idx="3">
                  <c:v>43.33333333333334</c:v>
                </c:pt>
                <c:pt idx="4">
                  <c:v>85.0</c:v>
                </c:pt>
                <c:pt idx="5">
                  <c:v>87.83333333333333</c:v>
                </c:pt>
                <c:pt idx="6">
                  <c:v>6.25</c:v>
                </c:pt>
                <c:pt idx="7">
                  <c:v>42.75</c:v>
                </c:pt>
                <c:pt idx="8">
                  <c:v>6.5</c:v>
                </c:pt>
                <c:pt idx="9">
                  <c:v>46.16666666666666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Pochantas!$A$4</c:f>
              <c:strCache>
                <c:ptCount val="1"/>
                <c:pt idx="0">
                  <c:v>Points Possible</c:v>
                </c:pt>
              </c:strCache>
            </c:strRef>
          </c:tx>
          <c:cat>
            <c:strRef>
              <c:f>Pochantas!$B$1:$M$1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Pochantas!$B$4:$M$4</c:f>
              <c:numCache>
                <c:formatCode>General</c:formatCode>
                <c:ptCount val="12"/>
                <c:pt idx="0">
                  <c:v>10.0</c:v>
                </c:pt>
                <c:pt idx="1">
                  <c:v>50.0</c:v>
                </c:pt>
                <c:pt idx="2">
                  <c:v>10.0</c:v>
                </c:pt>
                <c:pt idx="3">
                  <c:v>50.0</c:v>
                </c:pt>
                <c:pt idx="4">
                  <c:v>100.0</c:v>
                </c:pt>
                <c:pt idx="5">
                  <c:v>100.0</c:v>
                </c:pt>
                <c:pt idx="6">
                  <c:v>10.0</c:v>
                </c:pt>
                <c:pt idx="7">
                  <c:v>50.0</c:v>
                </c:pt>
                <c:pt idx="8">
                  <c:v>10.0</c:v>
                </c:pt>
                <c:pt idx="9">
                  <c:v>50.0</c:v>
                </c:pt>
                <c:pt idx="10">
                  <c:v>100.0</c:v>
                </c:pt>
                <c:pt idx="11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8535880"/>
        <c:axId val="-2078530408"/>
      </c:lineChart>
      <c:catAx>
        <c:axId val="-2078535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Assignments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078530408"/>
        <c:crosses val="autoZero"/>
        <c:auto val="1"/>
        <c:lblAlgn val="ctr"/>
        <c:lblOffset val="100"/>
        <c:noMultiLvlLbl val="0"/>
      </c:catAx>
      <c:valAx>
        <c:axId val="-2078530408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Grades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-2078535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924780190813"/>
          <c:y val="0.867392134018962"/>
          <c:w val="0.230846584241765"/>
          <c:h val="0.132055278804435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Mulan!$A$2</c:f>
          <c:strCache>
            <c:ptCount val="1"/>
            <c:pt idx="0">
              <c:v>Mulan</c:v>
            </c:pt>
          </c:strCache>
        </c:strRef>
      </c:tx>
      <c:layout>
        <c:manualLayout>
          <c:xMode val="edge"/>
          <c:yMode val="edge"/>
          <c:x val="0.460324046032707"/>
          <c:y val="0.0220661985957874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Mulan!$A$5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strRef>
              <c:f>Mulan!$B$1:$M$1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Mulan!$B$5:$M$5</c:f>
              <c:numCache>
                <c:formatCode>0.00</c:formatCode>
                <c:ptCount val="12"/>
                <c:pt idx="0">
                  <c:v>100.0</c:v>
                </c:pt>
                <c:pt idx="1">
                  <c:v>40.0</c:v>
                </c:pt>
                <c:pt idx="2">
                  <c:v>0.0</c:v>
                </c:pt>
                <c:pt idx="3">
                  <c:v>70.0</c:v>
                </c:pt>
                <c:pt idx="4">
                  <c:v>78.0</c:v>
                </c:pt>
                <c:pt idx="5">
                  <c:v>99.0</c:v>
                </c:pt>
                <c:pt idx="6">
                  <c:v>60.0</c:v>
                </c:pt>
                <c:pt idx="7">
                  <c:v>66.0</c:v>
                </c:pt>
                <c:pt idx="8">
                  <c:v>50.0</c:v>
                </c:pt>
                <c:pt idx="9">
                  <c:v>80.0</c:v>
                </c:pt>
                <c:pt idx="10">
                  <c:v>38.0</c:v>
                </c:pt>
                <c:pt idx="11">
                  <c:v>83.0</c:v>
                </c:pt>
              </c:numCache>
            </c:numRef>
          </c:val>
        </c:ser>
        <c:ser>
          <c:idx val="1"/>
          <c:order val="1"/>
          <c:tx>
            <c:strRef>
              <c:f>Mulan!$A$6</c:f>
              <c:strCache>
                <c:ptCount val="1"/>
                <c:pt idx="0">
                  <c:v>Class Average Percent</c:v>
                </c:pt>
              </c:strCache>
            </c:strRef>
          </c:tx>
          <c:invertIfNegative val="0"/>
          <c:cat>
            <c:strRef>
              <c:f>Mulan!$B$1:$M$1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Mulan!$B$6:$M$6</c:f>
              <c:numCache>
                <c:formatCode>_(* #,##0.00_);_(* \(#,##0.00\);_(* "-"??_);_(@_)</c:formatCode>
                <c:ptCount val="12"/>
                <c:pt idx="0">
                  <c:v>80.83333333333333</c:v>
                </c:pt>
                <c:pt idx="1">
                  <c:v>80.33333333333333</c:v>
                </c:pt>
                <c:pt idx="2">
                  <c:v>83.33333333333334</c:v>
                </c:pt>
                <c:pt idx="3">
                  <c:v>86.66666666666667</c:v>
                </c:pt>
                <c:pt idx="4">
                  <c:v>85.0</c:v>
                </c:pt>
                <c:pt idx="5">
                  <c:v>87.83333333333333</c:v>
                </c:pt>
                <c:pt idx="6">
                  <c:v>62.5</c:v>
                </c:pt>
                <c:pt idx="7">
                  <c:v>85.5</c:v>
                </c:pt>
                <c:pt idx="8">
                  <c:v>65.0</c:v>
                </c:pt>
                <c:pt idx="9">
                  <c:v>92.33333333333333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8166248"/>
        <c:axId val="-2078171704"/>
      </c:barChart>
      <c:catAx>
        <c:axId val="-20781662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Assignments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078171704"/>
        <c:crosses val="autoZero"/>
        <c:auto val="1"/>
        <c:lblAlgn val="ctr"/>
        <c:lblOffset val="100"/>
        <c:noMultiLvlLbl val="0"/>
      </c:catAx>
      <c:valAx>
        <c:axId val="-2078171704"/>
        <c:scaling>
          <c:orientation val="minMax"/>
          <c:max val="100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Grades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-20781662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20705541178"/>
          <c:y val="0.0163487738419618"/>
          <c:w val="0.751747150487308"/>
          <c:h val="0.752352549936707"/>
        </c:manualLayout>
      </c:layout>
      <c:lineChart>
        <c:grouping val="standard"/>
        <c:varyColors val="0"/>
        <c:ser>
          <c:idx val="0"/>
          <c:order val="0"/>
          <c:tx>
            <c:strRef>
              <c:f>Mulan!$A$3</c:f>
              <c:strCache>
                <c:ptCount val="1"/>
                <c:pt idx="0">
                  <c:v>Class Average</c:v>
                </c:pt>
              </c:strCache>
            </c:strRef>
          </c:tx>
          <c:cat>
            <c:strRef>
              <c:f>Mulan!$B$1:$M$1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Mulan!$B$3:$M$3</c:f>
              <c:numCache>
                <c:formatCode>0.00</c:formatCode>
                <c:ptCount val="12"/>
                <c:pt idx="0">
                  <c:v>8.083333333333333</c:v>
                </c:pt>
                <c:pt idx="1">
                  <c:v>40.16666666666666</c:v>
                </c:pt>
                <c:pt idx="2">
                  <c:v>8.333333333333333</c:v>
                </c:pt>
                <c:pt idx="3">
                  <c:v>43.33333333333334</c:v>
                </c:pt>
                <c:pt idx="4">
                  <c:v>85.0</c:v>
                </c:pt>
                <c:pt idx="5">
                  <c:v>87.83333333333333</c:v>
                </c:pt>
                <c:pt idx="6">
                  <c:v>6.25</c:v>
                </c:pt>
                <c:pt idx="7">
                  <c:v>42.75</c:v>
                </c:pt>
                <c:pt idx="8">
                  <c:v>6.5</c:v>
                </c:pt>
                <c:pt idx="9">
                  <c:v>46.16666666666666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Mulan!$A$4</c:f>
              <c:strCache>
                <c:ptCount val="1"/>
                <c:pt idx="0">
                  <c:v>Points Possible</c:v>
                </c:pt>
              </c:strCache>
            </c:strRef>
          </c:tx>
          <c:cat>
            <c:strRef>
              <c:f>Mulan!$B$1:$M$1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Mulan!$B$4:$M$4</c:f>
              <c:numCache>
                <c:formatCode>General</c:formatCode>
                <c:ptCount val="12"/>
                <c:pt idx="0">
                  <c:v>10.0</c:v>
                </c:pt>
                <c:pt idx="1">
                  <c:v>50.0</c:v>
                </c:pt>
                <c:pt idx="2">
                  <c:v>10.0</c:v>
                </c:pt>
                <c:pt idx="3">
                  <c:v>50.0</c:v>
                </c:pt>
                <c:pt idx="4">
                  <c:v>100.0</c:v>
                </c:pt>
                <c:pt idx="5">
                  <c:v>100.0</c:v>
                </c:pt>
                <c:pt idx="6">
                  <c:v>10.0</c:v>
                </c:pt>
                <c:pt idx="7">
                  <c:v>50.0</c:v>
                </c:pt>
                <c:pt idx="8">
                  <c:v>10.0</c:v>
                </c:pt>
                <c:pt idx="9">
                  <c:v>50.0</c:v>
                </c:pt>
                <c:pt idx="10">
                  <c:v>100.0</c:v>
                </c:pt>
                <c:pt idx="11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8207544"/>
        <c:axId val="-2078213000"/>
      </c:lineChart>
      <c:catAx>
        <c:axId val="-2078207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Assignments</a:t>
                </a:r>
              </a:p>
            </c:rich>
          </c:tx>
          <c:layout>
            <c:manualLayout>
              <c:xMode val="edge"/>
              <c:yMode val="edge"/>
              <c:x val="0.407652025424533"/>
              <c:y val="0.928670801624657"/>
            </c:manualLayout>
          </c:layout>
          <c:overlay val="0"/>
        </c:title>
        <c:majorTickMark val="out"/>
        <c:minorTickMark val="none"/>
        <c:tickLblPos val="nextTo"/>
        <c:crossAx val="-2078213000"/>
        <c:crosses val="autoZero"/>
        <c:auto val="1"/>
        <c:lblAlgn val="ctr"/>
        <c:lblOffset val="100"/>
        <c:noMultiLvlLbl val="0"/>
      </c:catAx>
      <c:valAx>
        <c:axId val="-2078213000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Grades</a:t>
                </a:r>
              </a:p>
            </c:rich>
          </c:tx>
          <c:layout>
            <c:manualLayout>
              <c:xMode val="edge"/>
              <c:yMode val="edge"/>
              <c:x val="0.00118327076585306"/>
              <c:y val="0.35185794513116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20782075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924780190813"/>
          <c:y val="0.867392134018962"/>
          <c:w val="0.230846584241765"/>
          <c:h val="0.132055278804435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Flounder!$A$2</c:f>
          <c:strCache>
            <c:ptCount val="1"/>
            <c:pt idx="0">
              <c:v>Flounder</c:v>
            </c:pt>
          </c:strCache>
        </c:strRef>
      </c:tx>
      <c:layout>
        <c:manualLayout>
          <c:xMode val="edge"/>
          <c:yMode val="edge"/>
          <c:x val="0.460324046032707"/>
          <c:y val="0.0220661985957874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Flounder!$A$5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strRef>
              <c:f>Flounder!$B$1:$M$1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Flounder!$B$5:$M$5</c:f>
              <c:numCache>
                <c:formatCode>0.00</c:formatCode>
                <c:ptCount val="12"/>
                <c:pt idx="0">
                  <c:v>100.0</c:v>
                </c:pt>
                <c:pt idx="1">
                  <c:v>100.0</c:v>
                </c:pt>
                <c:pt idx="2">
                  <c:v>100.0</c:v>
                </c:pt>
                <c:pt idx="3">
                  <c:v>90.0</c:v>
                </c:pt>
                <c:pt idx="4">
                  <c:v>72.0</c:v>
                </c:pt>
                <c:pt idx="5">
                  <c:v>75.0</c:v>
                </c:pt>
                <c:pt idx="6">
                  <c:v>100.0</c:v>
                </c:pt>
                <c:pt idx="7">
                  <c:v>78.0</c:v>
                </c:pt>
                <c:pt idx="8">
                  <c:v>90.0</c:v>
                </c:pt>
                <c:pt idx="9">
                  <c:v>78.0</c:v>
                </c:pt>
                <c:pt idx="10">
                  <c:v>97.0</c:v>
                </c:pt>
                <c:pt idx="11">
                  <c:v>87.0</c:v>
                </c:pt>
              </c:numCache>
            </c:numRef>
          </c:val>
        </c:ser>
        <c:ser>
          <c:idx val="1"/>
          <c:order val="1"/>
          <c:tx>
            <c:strRef>
              <c:f>Flounder!$A$6</c:f>
              <c:strCache>
                <c:ptCount val="1"/>
                <c:pt idx="0">
                  <c:v>Class Average Percent</c:v>
                </c:pt>
              </c:strCache>
            </c:strRef>
          </c:tx>
          <c:invertIfNegative val="0"/>
          <c:cat>
            <c:strRef>
              <c:f>Flounder!$B$1:$M$1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Flounder!$B$6:$M$6</c:f>
              <c:numCache>
                <c:formatCode>_(* #,##0.00_);_(* \(#,##0.00\);_(* "-"??_);_(@_)</c:formatCode>
                <c:ptCount val="12"/>
                <c:pt idx="0">
                  <c:v>80.83333333333333</c:v>
                </c:pt>
                <c:pt idx="1">
                  <c:v>80.33333333333333</c:v>
                </c:pt>
                <c:pt idx="2">
                  <c:v>83.33333333333334</c:v>
                </c:pt>
                <c:pt idx="3">
                  <c:v>86.66666666666667</c:v>
                </c:pt>
                <c:pt idx="4">
                  <c:v>85.0</c:v>
                </c:pt>
                <c:pt idx="5">
                  <c:v>87.83333333333333</c:v>
                </c:pt>
                <c:pt idx="6">
                  <c:v>62.5</c:v>
                </c:pt>
                <c:pt idx="7">
                  <c:v>85.5</c:v>
                </c:pt>
                <c:pt idx="8">
                  <c:v>65.0</c:v>
                </c:pt>
                <c:pt idx="9">
                  <c:v>92.33333333333333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8258360"/>
        <c:axId val="-2078263816"/>
      </c:barChart>
      <c:catAx>
        <c:axId val="-20782583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Assignments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078263816"/>
        <c:crosses val="autoZero"/>
        <c:auto val="1"/>
        <c:lblAlgn val="ctr"/>
        <c:lblOffset val="100"/>
        <c:noMultiLvlLbl val="0"/>
      </c:catAx>
      <c:valAx>
        <c:axId val="-2078263816"/>
        <c:scaling>
          <c:orientation val="minMax"/>
          <c:max val="100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Grades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-20782583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20705541178"/>
          <c:y val="0.0163487738419618"/>
          <c:w val="0.751747150487308"/>
          <c:h val="0.752352549936707"/>
        </c:manualLayout>
      </c:layout>
      <c:lineChart>
        <c:grouping val="standard"/>
        <c:varyColors val="0"/>
        <c:ser>
          <c:idx val="0"/>
          <c:order val="0"/>
          <c:tx>
            <c:strRef>
              <c:f>Flounder!$A$3</c:f>
              <c:strCache>
                <c:ptCount val="1"/>
                <c:pt idx="0">
                  <c:v>Class Average</c:v>
                </c:pt>
              </c:strCache>
            </c:strRef>
          </c:tx>
          <c:cat>
            <c:strRef>
              <c:f>Flounder!$B$1:$M$1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Flounder!$B$3:$M$3</c:f>
              <c:numCache>
                <c:formatCode>0.00</c:formatCode>
                <c:ptCount val="12"/>
                <c:pt idx="0">
                  <c:v>8.083333333333333</c:v>
                </c:pt>
                <c:pt idx="1">
                  <c:v>40.16666666666666</c:v>
                </c:pt>
                <c:pt idx="2">
                  <c:v>8.333333333333333</c:v>
                </c:pt>
                <c:pt idx="3">
                  <c:v>43.33333333333334</c:v>
                </c:pt>
                <c:pt idx="4">
                  <c:v>85.0</c:v>
                </c:pt>
                <c:pt idx="5">
                  <c:v>87.83333333333333</c:v>
                </c:pt>
                <c:pt idx="6">
                  <c:v>6.25</c:v>
                </c:pt>
                <c:pt idx="7">
                  <c:v>42.75</c:v>
                </c:pt>
                <c:pt idx="8">
                  <c:v>6.5</c:v>
                </c:pt>
                <c:pt idx="9">
                  <c:v>46.16666666666666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Flounder!$A$4</c:f>
              <c:strCache>
                <c:ptCount val="1"/>
                <c:pt idx="0">
                  <c:v>Points Possible</c:v>
                </c:pt>
              </c:strCache>
            </c:strRef>
          </c:tx>
          <c:cat>
            <c:strRef>
              <c:f>Flounder!$B$1:$M$1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Flounder!$B$4:$M$4</c:f>
              <c:numCache>
                <c:formatCode>General</c:formatCode>
                <c:ptCount val="12"/>
                <c:pt idx="0">
                  <c:v>10.0</c:v>
                </c:pt>
                <c:pt idx="1">
                  <c:v>50.0</c:v>
                </c:pt>
                <c:pt idx="2">
                  <c:v>10.0</c:v>
                </c:pt>
                <c:pt idx="3">
                  <c:v>50.0</c:v>
                </c:pt>
                <c:pt idx="4">
                  <c:v>100.0</c:v>
                </c:pt>
                <c:pt idx="5">
                  <c:v>100.0</c:v>
                </c:pt>
                <c:pt idx="6">
                  <c:v>10.0</c:v>
                </c:pt>
                <c:pt idx="7">
                  <c:v>50.0</c:v>
                </c:pt>
                <c:pt idx="8">
                  <c:v>10.0</c:v>
                </c:pt>
                <c:pt idx="9">
                  <c:v>50.0</c:v>
                </c:pt>
                <c:pt idx="10">
                  <c:v>100.0</c:v>
                </c:pt>
                <c:pt idx="11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38765848"/>
        <c:axId val="-2138102904"/>
      </c:lineChart>
      <c:catAx>
        <c:axId val="-2138765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Assignments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138102904"/>
        <c:crosses val="autoZero"/>
        <c:auto val="1"/>
        <c:lblAlgn val="ctr"/>
        <c:lblOffset val="100"/>
        <c:noMultiLvlLbl val="0"/>
      </c:catAx>
      <c:valAx>
        <c:axId val="-2138102904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Grades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-2138765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924780190813"/>
          <c:y val="0.867392134018962"/>
          <c:w val="0.230846584241765"/>
          <c:h val="0.132055278804435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Aurora!$A$2</c:f>
          <c:strCache>
            <c:ptCount val="1"/>
            <c:pt idx="0">
              <c:v>Aurora</c:v>
            </c:pt>
          </c:strCache>
        </c:strRef>
      </c:tx>
      <c:layout>
        <c:manualLayout>
          <c:xMode val="edge"/>
          <c:yMode val="edge"/>
          <c:x val="0.460324046032707"/>
          <c:y val="0.0220661985957874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Aurora!$A$5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strRef>
              <c:f>Aurora!$B$1:$M$1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Aurora!$B$5:$M$5</c:f>
              <c:numCache>
                <c:formatCode>0.00</c:formatCode>
                <c:ptCount val="12"/>
                <c:pt idx="0">
                  <c:v>80.0</c:v>
                </c:pt>
                <c:pt idx="1">
                  <c:v>86.0</c:v>
                </c:pt>
                <c:pt idx="2">
                  <c:v>90.0</c:v>
                </c:pt>
                <c:pt idx="3">
                  <c:v>90.0</c:v>
                </c:pt>
                <c:pt idx="4">
                  <c:v>99.0</c:v>
                </c:pt>
                <c:pt idx="5">
                  <c:v>100.0</c:v>
                </c:pt>
                <c:pt idx="6">
                  <c:v>90.0</c:v>
                </c:pt>
                <c:pt idx="7">
                  <c:v>90.0</c:v>
                </c:pt>
                <c:pt idx="8">
                  <c:v>0.0</c:v>
                </c:pt>
                <c:pt idx="9">
                  <c:v>80.0</c:v>
                </c:pt>
                <c:pt idx="10">
                  <c:v>100.0</c:v>
                </c:pt>
                <c:pt idx="11">
                  <c:v>95.0</c:v>
                </c:pt>
              </c:numCache>
            </c:numRef>
          </c:val>
        </c:ser>
        <c:ser>
          <c:idx val="1"/>
          <c:order val="1"/>
          <c:tx>
            <c:strRef>
              <c:f>Aurora!$A$6</c:f>
              <c:strCache>
                <c:ptCount val="1"/>
                <c:pt idx="0">
                  <c:v>Class Average Percent</c:v>
                </c:pt>
              </c:strCache>
            </c:strRef>
          </c:tx>
          <c:invertIfNegative val="0"/>
          <c:cat>
            <c:strRef>
              <c:f>Aurora!$B$1:$M$1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Aurora!$B$6:$M$6</c:f>
              <c:numCache>
                <c:formatCode>_(* #,##0.00_);_(* \(#,##0.00\);_(* "-"??_);_(@_)</c:formatCode>
                <c:ptCount val="12"/>
                <c:pt idx="0">
                  <c:v>80.83333333333333</c:v>
                </c:pt>
                <c:pt idx="1">
                  <c:v>80.33333333333333</c:v>
                </c:pt>
                <c:pt idx="2">
                  <c:v>83.33333333333334</c:v>
                </c:pt>
                <c:pt idx="3">
                  <c:v>86.66666666666667</c:v>
                </c:pt>
                <c:pt idx="4">
                  <c:v>85.0</c:v>
                </c:pt>
                <c:pt idx="5">
                  <c:v>87.83333333333333</c:v>
                </c:pt>
                <c:pt idx="6">
                  <c:v>62.5</c:v>
                </c:pt>
                <c:pt idx="7">
                  <c:v>85.5</c:v>
                </c:pt>
                <c:pt idx="8">
                  <c:v>65.0</c:v>
                </c:pt>
                <c:pt idx="9">
                  <c:v>92.33333333333333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7707160"/>
        <c:axId val="-2077701720"/>
      </c:barChart>
      <c:catAx>
        <c:axId val="-20777071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Assignments</a:t>
                </a:r>
              </a:p>
            </c:rich>
          </c:tx>
          <c:layout>
            <c:manualLayout>
              <c:xMode val="edge"/>
              <c:yMode val="edge"/>
              <c:x val="0.013677811550152"/>
              <c:y val="0.383237743430219"/>
            </c:manualLayout>
          </c:layout>
          <c:overlay val="0"/>
        </c:title>
        <c:majorTickMark val="out"/>
        <c:minorTickMark val="none"/>
        <c:tickLblPos val="nextTo"/>
        <c:crossAx val="-2077701720"/>
        <c:crosses val="autoZero"/>
        <c:auto val="1"/>
        <c:lblAlgn val="ctr"/>
        <c:lblOffset val="100"/>
        <c:noMultiLvlLbl val="0"/>
      </c:catAx>
      <c:valAx>
        <c:axId val="-2077701720"/>
        <c:scaling>
          <c:orientation val="minMax"/>
          <c:max val="100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Grades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-207770716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20705541178"/>
          <c:y val="0.0163487738419618"/>
          <c:w val="0.751747150487308"/>
          <c:h val="0.752352549936707"/>
        </c:manualLayout>
      </c:layout>
      <c:lineChart>
        <c:grouping val="standard"/>
        <c:varyColors val="0"/>
        <c:ser>
          <c:idx val="0"/>
          <c:order val="0"/>
          <c:tx>
            <c:strRef>
              <c:f>Aurora!$A$3</c:f>
              <c:strCache>
                <c:ptCount val="1"/>
                <c:pt idx="0">
                  <c:v>Class Average</c:v>
                </c:pt>
              </c:strCache>
            </c:strRef>
          </c:tx>
          <c:cat>
            <c:strRef>
              <c:f>Aurora!$B$1:$M$1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Aurora!$B$3:$M$3</c:f>
              <c:numCache>
                <c:formatCode>0.00</c:formatCode>
                <c:ptCount val="12"/>
                <c:pt idx="0">
                  <c:v>8.083333333333333</c:v>
                </c:pt>
                <c:pt idx="1">
                  <c:v>40.16666666666666</c:v>
                </c:pt>
                <c:pt idx="2">
                  <c:v>8.333333333333333</c:v>
                </c:pt>
                <c:pt idx="3">
                  <c:v>43.33333333333334</c:v>
                </c:pt>
                <c:pt idx="4">
                  <c:v>85.0</c:v>
                </c:pt>
                <c:pt idx="5">
                  <c:v>87.83333333333333</c:v>
                </c:pt>
                <c:pt idx="6">
                  <c:v>6.25</c:v>
                </c:pt>
                <c:pt idx="7">
                  <c:v>42.75</c:v>
                </c:pt>
                <c:pt idx="8">
                  <c:v>6.5</c:v>
                </c:pt>
                <c:pt idx="9">
                  <c:v>46.16666666666666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Aurora!$A$4</c:f>
              <c:strCache>
                <c:ptCount val="1"/>
                <c:pt idx="0">
                  <c:v>Points Possible</c:v>
                </c:pt>
              </c:strCache>
            </c:strRef>
          </c:tx>
          <c:cat>
            <c:strRef>
              <c:f>Aurora!$B$1:$M$1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Aurora!$B$4:$M$4</c:f>
              <c:numCache>
                <c:formatCode>General</c:formatCode>
                <c:ptCount val="12"/>
                <c:pt idx="0">
                  <c:v>10.0</c:v>
                </c:pt>
                <c:pt idx="1">
                  <c:v>50.0</c:v>
                </c:pt>
                <c:pt idx="2">
                  <c:v>10.0</c:v>
                </c:pt>
                <c:pt idx="3">
                  <c:v>50.0</c:v>
                </c:pt>
                <c:pt idx="4">
                  <c:v>100.0</c:v>
                </c:pt>
                <c:pt idx="5">
                  <c:v>100.0</c:v>
                </c:pt>
                <c:pt idx="6">
                  <c:v>10.0</c:v>
                </c:pt>
                <c:pt idx="7">
                  <c:v>50.0</c:v>
                </c:pt>
                <c:pt idx="8">
                  <c:v>10.0</c:v>
                </c:pt>
                <c:pt idx="9">
                  <c:v>50.0</c:v>
                </c:pt>
                <c:pt idx="10">
                  <c:v>100.0</c:v>
                </c:pt>
                <c:pt idx="11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7666232"/>
        <c:axId val="-2077660792"/>
      </c:lineChart>
      <c:catAx>
        <c:axId val="-2077666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Assignments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077660792"/>
        <c:crosses val="autoZero"/>
        <c:auto val="1"/>
        <c:lblAlgn val="ctr"/>
        <c:lblOffset val="100"/>
        <c:noMultiLvlLbl val="0"/>
      </c:catAx>
      <c:valAx>
        <c:axId val="-2077660792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Grades</a:t>
                </a:r>
              </a:p>
            </c:rich>
          </c:tx>
          <c:layout>
            <c:manualLayout>
              <c:xMode val="edge"/>
              <c:yMode val="edge"/>
              <c:x val="0.000704021113382926"/>
              <c:y val="0.34800492531026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-2077666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924780190813"/>
          <c:y val="0.867392134018962"/>
          <c:w val="0.230846584241765"/>
          <c:h val="0.132055278804435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'Snow White'!$A$2</c:f>
          <c:strCache>
            <c:ptCount val="1"/>
            <c:pt idx="0">
              <c:v>Snow White</c:v>
            </c:pt>
          </c:strCache>
        </c:strRef>
      </c:tx>
      <c:layout>
        <c:manualLayout>
          <c:xMode val="edge"/>
          <c:yMode val="edge"/>
          <c:x val="0.460324046032707"/>
          <c:y val="0.0220661985957874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'Snow White'!$A$5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strRef>
              <c:f>'Snow White'!$B$1:$M$1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'Snow White'!$B$5:$M$5</c:f>
              <c:numCache>
                <c:formatCode>0.00</c:formatCode>
                <c:ptCount val="12"/>
                <c:pt idx="0">
                  <c:v>60.0</c:v>
                </c:pt>
                <c:pt idx="1">
                  <c:v>62.0</c:v>
                </c:pt>
                <c:pt idx="2">
                  <c:v>80.0</c:v>
                </c:pt>
                <c:pt idx="3">
                  <c:v>78.0</c:v>
                </c:pt>
                <c:pt idx="4">
                  <c:v>70.0</c:v>
                </c:pt>
                <c:pt idx="5">
                  <c:v>80.0</c:v>
                </c:pt>
                <c:pt idx="6">
                  <c:v>80.0</c:v>
                </c:pt>
                <c:pt idx="7">
                  <c:v>88.0</c:v>
                </c:pt>
                <c:pt idx="8">
                  <c:v>90.0</c:v>
                </c:pt>
                <c:pt idx="9">
                  <c:v>100.0</c:v>
                </c:pt>
                <c:pt idx="10">
                  <c:v>99.0</c:v>
                </c:pt>
                <c:pt idx="11">
                  <c:v>90.0</c:v>
                </c:pt>
              </c:numCache>
            </c:numRef>
          </c:val>
        </c:ser>
        <c:ser>
          <c:idx val="1"/>
          <c:order val="1"/>
          <c:tx>
            <c:strRef>
              <c:f>'Snow White'!$A$6</c:f>
              <c:strCache>
                <c:ptCount val="1"/>
                <c:pt idx="0">
                  <c:v>Class Average Percent</c:v>
                </c:pt>
              </c:strCache>
            </c:strRef>
          </c:tx>
          <c:invertIfNegative val="0"/>
          <c:cat>
            <c:strRef>
              <c:f>'Snow White'!$B$1:$M$1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'Snow White'!$B$6:$M$6</c:f>
              <c:numCache>
                <c:formatCode>_(* #,##0.00_);_(* \(#,##0.00\);_(* "-"??_);_(@_)</c:formatCode>
                <c:ptCount val="12"/>
                <c:pt idx="0">
                  <c:v>80.83333333333333</c:v>
                </c:pt>
                <c:pt idx="1">
                  <c:v>80.33333333333333</c:v>
                </c:pt>
                <c:pt idx="2">
                  <c:v>83.33333333333334</c:v>
                </c:pt>
                <c:pt idx="3">
                  <c:v>86.66666666666667</c:v>
                </c:pt>
                <c:pt idx="4">
                  <c:v>85.0</c:v>
                </c:pt>
                <c:pt idx="5">
                  <c:v>87.83333333333333</c:v>
                </c:pt>
                <c:pt idx="6">
                  <c:v>62.5</c:v>
                </c:pt>
                <c:pt idx="7">
                  <c:v>85.5</c:v>
                </c:pt>
                <c:pt idx="8">
                  <c:v>65.0</c:v>
                </c:pt>
                <c:pt idx="9">
                  <c:v>92.33333333333333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1292328"/>
        <c:axId val="2101006376"/>
      </c:barChart>
      <c:catAx>
        <c:axId val="21012923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Assignments</a:t>
                </a:r>
              </a:p>
            </c:rich>
          </c:tx>
          <c:layout>
            <c:manualLayout>
              <c:xMode val="edge"/>
              <c:yMode val="edge"/>
              <c:x val="0.0141342756183746"/>
              <c:y val="0.409089718507979"/>
            </c:manualLayout>
          </c:layout>
          <c:overlay val="0"/>
        </c:title>
        <c:majorTickMark val="out"/>
        <c:minorTickMark val="none"/>
        <c:tickLblPos val="nextTo"/>
        <c:crossAx val="2101006376"/>
        <c:crosses val="autoZero"/>
        <c:auto val="1"/>
        <c:lblAlgn val="ctr"/>
        <c:lblOffset val="100"/>
        <c:noMultiLvlLbl val="0"/>
      </c:catAx>
      <c:valAx>
        <c:axId val="2101006376"/>
        <c:scaling>
          <c:orientation val="minMax"/>
          <c:max val="100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Grades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101292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20705541178"/>
          <c:y val="0.0163487738419618"/>
          <c:w val="0.751747150487308"/>
          <c:h val="0.752352549936707"/>
        </c:manualLayout>
      </c:layout>
      <c:lineChart>
        <c:grouping val="standard"/>
        <c:varyColors val="0"/>
        <c:ser>
          <c:idx val="0"/>
          <c:order val="0"/>
          <c:tx>
            <c:strRef>
              <c:f>'Snow White'!$A$3</c:f>
              <c:strCache>
                <c:ptCount val="1"/>
                <c:pt idx="0">
                  <c:v>Class Average</c:v>
                </c:pt>
              </c:strCache>
            </c:strRef>
          </c:tx>
          <c:cat>
            <c:strRef>
              <c:f>'Snow White'!$B$1:$M$1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'Snow White'!$B$3:$M$3</c:f>
              <c:numCache>
                <c:formatCode>0.00</c:formatCode>
                <c:ptCount val="12"/>
                <c:pt idx="0">
                  <c:v>8.083333333333333</c:v>
                </c:pt>
                <c:pt idx="1">
                  <c:v>40.16666666666666</c:v>
                </c:pt>
                <c:pt idx="2">
                  <c:v>8.333333333333333</c:v>
                </c:pt>
                <c:pt idx="3">
                  <c:v>43.33333333333334</c:v>
                </c:pt>
                <c:pt idx="4">
                  <c:v>85.0</c:v>
                </c:pt>
                <c:pt idx="5">
                  <c:v>87.83333333333333</c:v>
                </c:pt>
                <c:pt idx="6">
                  <c:v>6.25</c:v>
                </c:pt>
                <c:pt idx="7">
                  <c:v>42.75</c:v>
                </c:pt>
                <c:pt idx="8">
                  <c:v>6.5</c:v>
                </c:pt>
                <c:pt idx="9">
                  <c:v>46.16666666666666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'Snow White'!$A$4</c:f>
              <c:strCache>
                <c:ptCount val="1"/>
                <c:pt idx="0">
                  <c:v>Points Possible</c:v>
                </c:pt>
              </c:strCache>
            </c:strRef>
          </c:tx>
          <c:cat>
            <c:strRef>
              <c:f>'Snow White'!$B$1:$M$1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'Snow White'!$B$4:$M$4</c:f>
              <c:numCache>
                <c:formatCode>General</c:formatCode>
                <c:ptCount val="12"/>
                <c:pt idx="0">
                  <c:v>10.0</c:v>
                </c:pt>
                <c:pt idx="1">
                  <c:v>50.0</c:v>
                </c:pt>
                <c:pt idx="2">
                  <c:v>10.0</c:v>
                </c:pt>
                <c:pt idx="3">
                  <c:v>50.0</c:v>
                </c:pt>
                <c:pt idx="4">
                  <c:v>100.0</c:v>
                </c:pt>
                <c:pt idx="5">
                  <c:v>100.0</c:v>
                </c:pt>
                <c:pt idx="6">
                  <c:v>10.0</c:v>
                </c:pt>
                <c:pt idx="7">
                  <c:v>50.0</c:v>
                </c:pt>
                <c:pt idx="8">
                  <c:v>10.0</c:v>
                </c:pt>
                <c:pt idx="9">
                  <c:v>50.0</c:v>
                </c:pt>
                <c:pt idx="10">
                  <c:v>100.0</c:v>
                </c:pt>
                <c:pt idx="11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7643048"/>
        <c:axId val="-2077637608"/>
      </c:lineChart>
      <c:catAx>
        <c:axId val="-2077643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Assingments</a:t>
                </a:r>
              </a:p>
            </c:rich>
          </c:tx>
          <c:layout>
            <c:manualLayout>
              <c:xMode val="edge"/>
              <c:yMode val="edge"/>
              <c:x val="0.375842587711093"/>
              <c:y val="0.93809254570051"/>
            </c:manualLayout>
          </c:layout>
          <c:overlay val="0"/>
        </c:title>
        <c:majorTickMark val="out"/>
        <c:minorTickMark val="none"/>
        <c:tickLblPos val="nextTo"/>
        <c:crossAx val="-2077637608"/>
        <c:crosses val="autoZero"/>
        <c:auto val="1"/>
        <c:lblAlgn val="ctr"/>
        <c:lblOffset val="100"/>
        <c:noMultiLvlLbl val="0"/>
      </c:catAx>
      <c:valAx>
        <c:axId val="-2077637608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Grades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-2077643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924780190813"/>
          <c:y val="0.867392134018962"/>
          <c:w val="0.230846584241765"/>
          <c:h val="0.132055278804435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Elsa!$A$2</c:f>
          <c:strCache>
            <c:ptCount val="1"/>
            <c:pt idx="0">
              <c:v>Elsa</c:v>
            </c:pt>
          </c:strCache>
        </c:strRef>
      </c:tx>
      <c:layout>
        <c:manualLayout>
          <c:xMode val="edge"/>
          <c:yMode val="edge"/>
          <c:x val="0.460324046032707"/>
          <c:y val="0.0220661985957874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Elsa!$A$5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strRef>
              <c:f>Elsa!$B$1:$M$1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Elsa!$B$5:$M$5</c:f>
              <c:numCache>
                <c:formatCode>0.00</c:formatCode>
                <c:ptCount val="12"/>
                <c:pt idx="0">
                  <c:v>40.0</c:v>
                </c:pt>
                <c:pt idx="1">
                  <c:v>100.0</c:v>
                </c:pt>
                <c:pt idx="2">
                  <c:v>100.0</c:v>
                </c:pt>
                <c:pt idx="3">
                  <c:v>90.0</c:v>
                </c:pt>
                <c:pt idx="4">
                  <c:v>81.0</c:v>
                </c:pt>
                <c:pt idx="5">
                  <c:v>82.0</c:v>
                </c:pt>
                <c:pt idx="6">
                  <c:v>100.0</c:v>
                </c:pt>
                <c:pt idx="7">
                  <c:v>78.0</c:v>
                </c:pt>
                <c:pt idx="8">
                  <c:v>80.0</c:v>
                </c:pt>
                <c:pt idx="9">
                  <c:v>96.0</c:v>
                </c:pt>
                <c:pt idx="10">
                  <c:v>98.0</c:v>
                </c:pt>
                <c:pt idx="11">
                  <c:v>100.0</c:v>
                </c:pt>
              </c:numCache>
            </c:numRef>
          </c:val>
        </c:ser>
        <c:ser>
          <c:idx val="1"/>
          <c:order val="1"/>
          <c:tx>
            <c:strRef>
              <c:f>Elsa!$A$6</c:f>
              <c:strCache>
                <c:ptCount val="1"/>
                <c:pt idx="0">
                  <c:v>Class Average Percent</c:v>
                </c:pt>
              </c:strCache>
            </c:strRef>
          </c:tx>
          <c:invertIfNegative val="0"/>
          <c:cat>
            <c:strRef>
              <c:f>Elsa!$B$1:$M$1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Elsa!$B$6:$M$6</c:f>
              <c:numCache>
                <c:formatCode>_(* #,##0.00_);_(* \(#,##0.00\);_(* "-"??_);_(@_)</c:formatCode>
                <c:ptCount val="12"/>
                <c:pt idx="0">
                  <c:v>80.83333333333333</c:v>
                </c:pt>
                <c:pt idx="1">
                  <c:v>80.33333333333333</c:v>
                </c:pt>
                <c:pt idx="2">
                  <c:v>83.33333333333334</c:v>
                </c:pt>
                <c:pt idx="3">
                  <c:v>86.66666666666667</c:v>
                </c:pt>
                <c:pt idx="4">
                  <c:v>85.0</c:v>
                </c:pt>
                <c:pt idx="5">
                  <c:v>87.83333333333333</c:v>
                </c:pt>
                <c:pt idx="6">
                  <c:v>62.5</c:v>
                </c:pt>
                <c:pt idx="7">
                  <c:v>85.5</c:v>
                </c:pt>
                <c:pt idx="8">
                  <c:v>65.0</c:v>
                </c:pt>
                <c:pt idx="9">
                  <c:v>92.33333333333333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7572056"/>
        <c:axId val="-2077566616"/>
      </c:barChart>
      <c:catAx>
        <c:axId val="-20775720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Assignments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077566616"/>
        <c:crosses val="autoZero"/>
        <c:auto val="1"/>
        <c:lblAlgn val="ctr"/>
        <c:lblOffset val="100"/>
        <c:noMultiLvlLbl val="0"/>
      </c:catAx>
      <c:valAx>
        <c:axId val="-2077566616"/>
        <c:scaling>
          <c:orientation val="minMax"/>
          <c:max val="100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Grades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-20775720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20705541178"/>
          <c:y val="0.0163487738419618"/>
          <c:w val="0.751747150487308"/>
          <c:h val="0.752352549936707"/>
        </c:manualLayout>
      </c:layout>
      <c:lineChart>
        <c:grouping val="standard"/>
        <c:varyColors val="0"/>
        <c:ser>
          <c:idx val="0"/>
          <c:order val="0"/>
          <c:tx>
            <c:strRef>
              <c:f>Elsa!$A$3</c:f>
              <c:strCache>
                <c:ptCount val="1"/>
                <c:pt idx="0">
                  <c:v>Class Average</c:v>
                </c:pt>
              </c:strCache>
            </c:strRef>
          </c:tx>
          <c:cat>
            <c:strRef>
              <c:f>Elsa!$B$1:$M$1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Elsa!$B$3:$M$3</c:f>
              <c:numCache>
                <c:formatCode>0.00</c:formatCode>
                <c:ptCount val="12"/>
                <c:pt idx="0">
                  <c:v>8.083333333333333</c:v>
                </c:pt>
                <c:pt idx="1">
                  <c:v>40.16666666666666</c:v>
                </c:pt>
                <c:pt idx="2">
                  <c:v>8.333333333333333</c:v>
                </c:pt>
                <c:pt idx="3">
                  <c:v>43.33333333333334</c:v>
                </c:pt>
                <c:pt idx="4">
                  <c:v>85.0</c:v>
                </c:pt>
                <c:pt idx="5">
                  <c:v>87.83333333333333</c:v>
                </c:pt>
                <c:pt idx="6">
                  <c:v>6.25</c:v>
                </c:pt>
                <c:pt idx="7">
                  <c:v>42.75</c:v>
                </c:pt>
                <c:pt idx="8">
                  <c:v>6.5</c:v>
                </c:pt>
                <c:pt idx="9">
                  <c:v>46.16666666666666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Elsa!$A$4</c:f>
              <c:strCache>
                <c:ptCount val="1"/>
                <c:pt idx="0">
                  <c:v>Points Possible</c:v>
                </c:pt>
              </c:strCache>
            </c:strRef>
          </c:tx>
          <c:cat>
            <c:strRef>
              <c:f>Elsa!$B$1:$M$1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Elsa!$B$4:$M$4</c:f>
              <c:numCache>
                <c:formatCode>General</c:formatCode>
                <c:ptCount val="12"/>
                <c:pt idx="0">
                  <c:v>10.0</c:v>
                </c:pt>
                <c:pt idx="1">
                  <c:v>50.0</c:v>
                </c:pt>
                <c:pt idx="2">
                  <c:v>10.0</c:v>
                </c:pt>
                <c:pt idx="3">
                  <c:v>50.0</c:v>
                </c:pt>
                <c:pt idx="4">
                  <c:v>100.0</c:v>
                </c:pt>
                <c:pt idx="5">
                  <c:v>100.0</c:v>
                </c:pt>
                <c:pt idx="6">
                  <c:v>10.0</c:v>
                </c:pt>
                <c:pt idx="7">
                  <c:v>50.0</c:v>
                </c:pt>
                <c:pt idx="8">
                  <c:v>10.0</c:v>
                </c:pt>
                <c:pt idx="9">
                  <c:v>50.0</c:v>
                </c:pt>
                <c:pt idx="10">
                  <c:v>100.0</c:v>
                </c:pt>
                <c:pt idx="11">
                  <c:v>100.0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77531096"/>
        <c:axId val="-2077525656"/>
      </c:lineChart>
      <c:catAx>
        <c:axId val="-2077531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Assignments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-2077525656"/>
        <c:crosses val="autoZero"/>
        <c:auto val="1"/>
        <c:lblAlgn val="ctr"/>
        <c:lblOffset val="100"/>
        <c:noMultiLvlLbl val="0"/>
      </c:catAx>
      <c:valAx>
        <c:axId val="-2077525656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Grades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-2077531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924780190813"/>
          <c:y val="0.867392134018962"/>
          <c:w val="0.230846584241765"/>
          <c:h val="0.132055278804435"/>
        </c:manualLayout>
      </c:layout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Rapunzel!$A$2</c:f>
          <c:strCache>
            <c:ptCount val="1"/>
            <c:pt idx="0">
              <c:v>Rapunzel</c:v>
            </c:pt>
          </c:strCache>
        </c:strRef>
      </c:tx>
      <c:layout>
        <c:manualLayout>
          <c:xMode val="edge"/>
          <c:yMode val="edge"/>
          <c:x val="0.460324046032707"/>
          <c:y val="0.0220661985957874"/>
        </c:manualLayout>
      </c:layout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Rapunzel!$A$5</c:f>
              <c:strCache>
                <c:ptCount val="1"/>
                <c:pt idx="0">
                  <c:v>Student Percent</c:v>
                </c:pt>
              </c:strCache>
            </c:strRef>
          </c:tx>
          <c:invertIfNegative val="0"/>
          <c:cat>
            <c:strRef>
              <c:f>Rapunzel!$B$1:$M$1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Rapunzel!$B$5:$M$5</c:f>
              <c:numCache>
                <c:formatCode>0.00</c:formatCode>
                <c:ptCount val="12"/>
                <c:pt idx="0">
                  <c:v>50.0</c:v>
                </c:pt>
                <c:pt idx="1">
                  <c:v>84.0</c:v>
                </c:pt>
                <c:pt idx="2">
                  <c:v>70.0</c:v>
                </c:pt>
                <c:pt idx="3">
                  <c:v>98.0</c:v>
                </c:pt>
                <c:pt idx="4">
                  <c:v>56.00000000000001</c:v>
                </c:pt>
                <c:pt idx="5">
                  <c:v>86.0</c:v>
                </c:pt>
                <c:pt idx="6">
                  <c:v>0.0</c:v>
                </c:pt>
                <c:pt idx="7">
                  <c:v>82.0</c:v>
                </c:pt>
                <c:pt idx="8">
                  <c:v>100.0</c:v>
                </c:pt>
                <c:pt idx="9">
                  <c:v>98.0</c:v>
                </c:pt>
                <c:pt idx="10">
                  <c:v>76.0</c:v>
                </c:pt>
                <c:pt idx="11">
                  <c:v>98.0</c:v>
                </c:pt>
              </c:numCache>
            </c:numRef>
          </c:val>
        </c:ser>
        <c:ser>
          <c:idx val="1"/>
          <c:order val="1"/>
          <c:tx>
            <c:strRef>
              <c:f>Rapunzel!$A$6</c:f>
              <c:strCache>
                <c:ptCount val="1"/>
                <c:pt idx="0">
                  <c:v>Class Average Percent</c:v>
                </c:pt>
              </c:strCache>
            </c:strRef>
          </c:tx>
          <c:invertIfNegative val="0"/>
          <c:cat>
            <c:strRef>
              <c:f>Rapunzel!$B$1:$M$1</c:f>
              <c:strCache>
                <c:ptCount val="12"/>
                <c:pt idx="0">
                  <c:v>Reading Repsonse 1</c:v>
                </c:pt>
                <c:pt idx="1">
                  <c:v>Quiz 1 </c:v>
                </c:pt>
                <c:pt idx="2">
                  <c:v>Reading Respose 2 </c:v>
                </c:pt>
                <c:pt idx="3">
                  <c:v>Quiz 2</c:v>
                </c:pt>
                <c:pt idx="4">
                  <c:v>Test 1</c:v>
                </c:pt>
                <c:pt idx="5">
                  <c:v>Project 1 </c:v>
                </c:pt>
                <c:pt idx="6">
                  <c:v>Reading Response 3 </c:v>
                </c:pt>
                <c:pt idx="7">
                  <c:v>Quiz 3</c:v>
                </c:pt>
                <c:pt idx="8">
                  <c:v>Reading Response 4</c:v>
                </c:pt>
                <c:pt idx="9">
                  <c:v>Quiz 4 </c:v>
                </c:pt>
                <c:pt idx="10">
                  <c:v>Test 2 </c:v>
                </c:pt>
                <c:pt idx="11">
                  <c:v>Project 2 </c:v>
                </c:pt>
              </c:strCache>
            </c:strRef>
          </c:cat>
          <c:val>
            <c:numRef>
              <c:f>Rapunzel!$B$6:$M$6</c:f>
              <c:numCache>
                <c:formatCode>_(* #,##0.00_);_(* \(#,##0.00\);_(* "-"??_);_(@_)</c:formatCode>
                <c:ptCount val="12"/>
                <c:pt idx="0">
                  <c:v>80.83333333333333</c:v>
                </c:pt>
                <c:pt idx="1">
                  <c:v>80.33333333333333</c:v>
                </c:pt>
                <c:pt idx="2">
                  <c:v>83.33333333333334</c:v>
                </c:pt>
                <c:pt idx="3">
                  <c:v>86.66666666666667</c:v>
                </c:pt>
                <c:pt idx="4">
                  <c:v>85.0</c:v>
                </c:pt>
                <c:pt idx="5">
                  <c:v>87.83333333333333</c:v>
                </c:pt>
                <c:pt idx="6">
                  <c:v>62.5</c:v>
                </c:pt>
                <c:pt idx="7">
                  <c:v>85.5</c:v>
                </c:pt>
                <c:pt idx="8">
                  <c:v>65.0</c:v>
                </c:pt>
                <c:pt idx="9">
                  <c:v>92.33333333333333</c:v>
                </c:pt>
                <c:pt idx="10">
                  <c:v>86.0</c:v>
                </c:pt>
                <c:pt idx="11">
                  <c:v>92.08333333333333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077477384"/>
        <c:axId val="-2077471944"/>
      </c:barChart>
      <c:catAx>
        <c:axId val="-207747738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400"/>
                  <a:t>Assignments</a:t>
                </a:r>
              </a:p>
            </c:rich>
          </c:tx>
          <c:layout>
            <c:manualLayout>
              <c:xMode val="edge"/>
              <c:yMode val="edge"/>
              <c:x val="0.0102040816326531"/>
              <c:y val="0.415830214664232"/>
            </c:manualLayout>
          </c:layout>
          <c:overlay val="0"/>
        </c:title>
        <c:majorTickMark val="out"/>
        <c:minorTickMark val="none"/>
        <c:tickLblPos val="nextTo"/>
        <c:crossAx val="-2077471944"/>
        <c:crosses val="autoZero"/>
        <c:auto val="1"/>
        <c:lblAlgn val="ctr"/>
        <c:lblOffset val="100"/>
        <c:noMultiLvlLbl val="0"/>
      </c:catAx>
      <c:valAx>
        <c:axId val="-2077471944"/>
        <c:scaling>
          <c:orientation val="minMax"/>
          <c:max val="100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Grades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-20774773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Relationship Id="rId2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Relationship Id="rId2" Type="http://schemas.openxmlformats.org/officeDocument/2006/relationships/chart" Target="../charts/chart2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Relationship Id="rId2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88900</xdr:colOff>
      <xdr:row>8</xdr:row>
      <xdr:rowOff>69850</xdr:rowOff>
    </xdr:from>
    <xdr:to>
      <xdr:col>18</xdr:col>
      <xdr:colOff>279400</xdr:colOff>
      <xdr:row>40</xdr:row>
      <xdr:rowOff>63500</xdr:rowOff>
    </xdr:to>
    <xdr:graphicFrame macro="">
      <xdr:nvGraphicFramePr>
        <xdr:cNvPr id="24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279400</xdr:colOff>
      <xdr:row>7</xdr:row>
      <xdr:rowOff>165100</xdr:rowOff>
    </xdr:from>
    <xdr:to>
      <xdr:col>7</xdr:col>
      <xdr:colOff>698500</xdr:colOff>
      <xdr:row>41</xdr:row>
      <xdr:rowOff>50800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215900</xdr:colOff>
      <xdr:row>7</xdr:row>
      <xdr:rowOff>127000</xdr:rowOff>
    </xdr:from>
    <xdr:to>
      <xdr:col>17</xdr:col>
      <xdr:colOff>241300</xdr:colOff>
      <xdr:row>42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88900</xdr:colOff>
      <xdr:row>7</xdr:row>
      <xdr:rowOff>76200</xdr:rowOff>
    </xdr:from>
    <xdr:to>
      <xdr:col>7</xdr:col>
      <xdr:colOff>673100</xdr:colOff>
      <xdr:row>42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508000</xdr:colOff>
      <xdr:row>8</xdr:row>
      <xdr:rowOff>50800</xdr:rowOff>
    </xdr:from>
    <xdr:to>
      <xdr:col>17</xdr:col>
      <xdr:colOff>520700</xdr:colOff>
      <xdr:row>43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7</xdr:row>
      <xdr:rowOff>165100</xdr:rowOff>
    </xdr:from>
    <xdr:to>
      <xdr:col>8</xdr:col>
      <xdr:colOff>203200</xdr:colOff>
      <xdr:row>43</xdr:row>
      <xdr:rowOff>127000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88900</xdr:colOff>
      <xdr:row>8</xdr:row>
      <xdr:rowOff>0</xdr:rowOff>
    </xdr:from>
    <xdr:to>
      <xdr:col>17</xdr:col>
      <xdr:colOff>774700</xdr:colOff>
      <xdr:row>43</xdr:row>
      <xdr:rowOff>127000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88900</xdr:colOff>
      <xdr:row>7</xdr:row>
      <xdr:rowOff>139700</xdr:rowOff>
    </xdr:from>
    <xdr:to>
      <xdr:col>7</xdr:col>
      <xdr:colOff>368300</xdr:colOff>
      <xdr:row>43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393700</xdr:colOff>
      <xdr:row>8</xdr:row>
      <xdr:rowOff>152400</xdr:rowOff>
    </xdr:from>
    <xdr:to>
      <xdr:col>18</xdr:col>
      <xdr:colOff>495300</xdr:colOff>
      <xdr:row>41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12700</xdr:colOff>
      <xdr:row>8</xdr:row>
      <xdr:rowOff>101600</xdr:rowOff>
    </xdr:from>
    <xdr:to>
      <xdr:col>8</xdr:col>
      <xdr:colOff>12700</xdr:colOff>
      <xdr:row>41</xdr:row>
      <xdr:rowOff>12700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584200</xdr:colOff>
      <xdr:row>9</xdr:row>
      <xdr:rowOff>88900</xdr:rowOff>
    </xdr:from>
    <xdr:to>
      <xdr:col>17</xdr:col>
      <xdr:colOff>342900</xdr:colOff>
      <xdr:row>41</xdr:row>
      <xdr:rowOff>177800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88900</xdr:colOff>
      <xdr:row>9</xdr:row>
      <xdr:rowOff>114300</xdr:rowOff>
    </xdr:from>
    <xdr:to>
      <xdr:col>8</xdr:col>
      <xdr:colOff>127000</xdr:colOff>
      <xdr:row>42</xdr:row>
      <xdr:rowOff>50800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508000</xdr:colOff>
      <xdr:row>7</xdr:row>
      <xdr:rowOff>101600</xdr:rowOff>
    </xdr:from>
    <xdr:to>
      <xdr:col>17</xdr:col>
      <xdr:colOff>673100</xdr:colOff>
      <xdr:row>41</xdr:row>
      <xdr:rowOff>101600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7</xdr:row>
      <xdr:rowOff>50800</xdr:rowOff>
    </xdr:from>
    <xdr:to>
      <xdr:col>8</xdr:col>
      <xdr:colOff>241300</xdr:colOff>
      <xdr:row>41</xdr:row>
      <xdr:rowOff>127000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8</xdr:row>
      <xdr:rowOff>38100</xdr:rowOff>
    </xdr:from>
    <xdr:to>
      <xdr:col>17</xdr:col>
      <xdr:colOff>190500</xdr:colOff>
      <xdr:row>43</xdr:row>
      <xdr:rowOff>50800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88900</xdr:colOff>
      <xdr:row>8</xdr:row>
      <xdr:rowOff>38100</xdr:rowOff>
    </xdr:from>
    <xdr:to>
      <xdr:col>7</xdr:col>
      <xdr:colOff>723900</xdr:colOff>
      <xdr:row>43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685800</xdr:colOff>
      <xdr:row>9</xdr:row>
      <xdr:rowOff>101600</xdr:rowOff>
    </xdr:from>
    <xdr:to>
      <xdr:col>18</xdr:col>
      <xdr:colOff>177800</xdr:colOff>
      <xdr:row>44</xdr:row>
      <xdr:rowOff>127000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50800</xdr:colOff>
      <xdr:row>9</xdr:row>
      <xdr:rowOff>25400</xdr:rowOff>
    </xdr:from>
    <xdr:to>
      <xdr:col>8</xdr:col>
      <xdr:colOff>482600</xdr:colOff>
      <xdr:row>44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</xdr:colOff>
      <xdr:row>8</xdr:row>
      <xdr:rowOff>139700</xdr:rowOff>
    </xdr:from>
    <xdr:to>
      <xdr:col>17</xdr:col>
      <xdr:colOff>177800</xdr:colOff>
      <xdr:row>42</xdr:row>
      <xdr:rowOff>139700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88900</xdr:colOff>
      <xdr:row>8</xdr:row>
      <xdr:rowOff>127000</xdr:rowOff>
    </xdr:from>
    <xdr:to>
      <xdr:col>7</xdr:col>
      <xdr:colOff>635000</xdr:colOff>
      <xdr:row>42</xdr:row>
      <xdr:rowOff>177800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723900</xdr:colOff>
      <xdr:row>8</xdr:row>
      <xdr:rowOff>50800</xdr:rowOff>
    </xdr:from>
    <xdr:to>
      <xdr:col>18</xdr:col>
      <xdr:colOff>38100</xdr:colOff>
      <xdr:row>41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8</xdr:row>
      <xdr:rowOff>63500</xdr:rowOff>
    </xdr:from>
    <xdr:to>
      <xdr:col>8</xdr:col>
      <xdr:colOff>228600</xdr:colOff>
      <xdr:row>41</xdr:row>
      <xdr:rowOff>165100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431800</xdr:colOff>
      <xdr:row>8</xdr:row>
      <xdr:rowOff>25400</xdr:rowOff>
    </xdr:from>
    <xdr:to>
      <xdr:col>16</xdr:col>
      <xdr:colOff>698500</xdr:colOff>
      <xdr:row>43</xdr:row>
      <xdr:rowOff>25400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88900</xdr:colOff>
      <xdr:row>7</xdr:row>
      <xdr:rowOff>165100</xdr:rowOff>
    </xdr:from>
    <xdr:to>
      <xdr:col>7</xdr:col>
      <xdr:colOff>279400</xdr:colOff>
      <xdr:row>43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B1" zoomScale="150" zoomScaleNormal="150" zoomScalePageLayoutView="150" workbookViewId="0">
      <selection activeCell="B7" sqref="B7"/>
    </sheetView>
  </sheetViews>
  <sheetFormatPr baseColWidth="10" defaultRowHeight="15" x14ac:dyDescent="0"/>
  <cols>
    <col min="1" max="1" width="16.6640625" customWidth="1"/>
  </cols>
  <sheetData>
    <row r="1" spans="1:16" ht="18">
      <c r="A1" s="6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s="17" customFormat="1" ht="30">
      <c r="A2" s="13"/>
      <c r="B2" s="14" t="s">
        <v>2</v>
      </c>
      <c r="C2" s="13" t="s">
        <v>20</v>
      </c>
      <c r="D2" s="15" t="s">
        <v>21</v>
      </c>
      <c r="E2" s="13">
        <f>'Master Gradebook'!E3</f>
        <v>49</v>
      </c>
      <c r="F2" s="13" t="s">
        <v>1</v>
      </c>
      <c r="G2" s="15" t="s">
        <v>22</v>
      </c>
      <c r="H2" s="15" t="s">
        <v>23</v>
      </c>
      <c r="I2" s="13" t="s">
        <v>24</v>
      </c>
      <c r="J2" s="15" t="s">
        <v>25</v>
      </c>
      <c r="K2" s="13" t="s">
        <v>26</v>
      </c>
      <c r="L2" s="13" t="s">
        <v>27</v>
      </c>
      <c r="M2" s="15" t="s">
        <v>28</v>
      </c>
      <c r="N2" s="16" t="s">
        <v>17</v>
      </c>
      <c r="O2" s="16" t="s">
        <v>18</v>
      </c>
      <c r="P2" s="16" t="s">
        <v>29</v>
      </c>
    </row>
    <row r="3" spans="1:16" ht="16">
      <c r="A3" s="7" t="s">
        <v>4</v>
      </c>
      <c r="B3" s="3">
        <v>9</v>
      </c>
      <c r="C3" s="3">
        <v>45</v>
      </c>
      <c r="D3" s="3">
        <v>10</v>
      </c>
      <c r="E3" s="3">
        <v>49</v>
      </c>
      <c r="F3" s="3">
        <v>98</v>
      </c>
      <c r="G3" s="3">
        <v>97</v>
      </c>
      <c r="H3" s="3">
        <v>10</v>
      </c>
      <c r="I3" s="3">
        <v>49</v>
      </c>
      <c r="J3" s="3">
        <v>10</v>
      </c>
      <c r="K3" s="3">
        <v>50</v>
      </c>
      <c r="L3" s="3">
        <v>90</v>
      </c>
      <c r="M3" s="3">
        <v>98</v>
      </c>
      <c r="N3" s="3">
        <f t="shared" ref="N3:N14" si="0">SUM(B3:M3)</f>
        <v>615</v>
      </c>
      <c r="O3" s="8">
        <f>N3/N16*100</f>
        <v>96.09375</v>
      </c>
      <c r="P3" s="9" t="str">
        <f>LOOKUP(O3,'Grading Scale'!A2:A14,'Grading Scale'!B2:B14)</f>
        <v>A</v>
      </c>
    </row>
    <row r="4" spans="1:16" ht="16">
      <c r="A4" s="7" t="s">
        <v>10</v>
      </c>
      <c r="B4" s="3">
        <v>8</v>
      </c>
      <c r="C4" s="3">
        <v>43</v>
      </c>
      <c r="D4" s="3">
        <v>9</v>
      </c>
      <c r="E4" s="3">
        <v>45</v>
      </c>
      <c r="F4" s="3">
        <v>99</v>
      </c>
      <c r="G4" s="3">
        <v>100</v>
      </c>
      <c r="H4" s="3">
        <v>9</v>
      </c>
      <c r="I4" s="3">
        <v>45</v>
      </c>
      <c r="J4" s="3">
        <v>0</v>
      </c>
      <c r="K4" s="3">
        <v>40</v>
      </c>
      <c r="L4" s="3">
        <v>100</v>
      </c>
      <c r="M4" s="3">
        <v>95</v>
      </c>
      <c r="N4" s="3">
        <f t="shared" si="0"/>
        <v>593</v>
      </c>
      <c r="O4" s="8">
        <f>N4/N16*100</f>
        <v>92.65625</v>
      </c>
      <c r="P4" s="9" t="str">
        <f>LOOKUP(O4,'Grading Scale'!A2:A14,'Grading Scale'!B2:B14)</f>
        <v>A-</v>
      </c>
    </row>
    <row r="5" spans="1:16" ht="16">
      <c r="A5" s="7" t="s">
        <v>5</v>
      </c>
      <c r="B5" s="3">
        <v>6</v>
      </c>
      <c r="C5" s="3">
        <v>31</v>
      </c>
      <c r="D5" s="3">
        <v>8</v>
      </c>
      <c r="E5" s="3">
        <v>39</v>
      </c>
      <c r="F5" s="3">
        <v>70</v>
      </c>
      <c r="G5" s="3">
        <v>80</v>
      </c>
      <c r="H5" s="3">
        <v>8</v>
      </c>
      <c r="I5" s="3">
        <v>44</v>
      </c>
      <c r="J5" s="3">
        <v>9</v>
      </c>
      <c r="K5" s="3">
        <v>50</v>
      </c>
      <c r="L5" s="3">
        <v>99</v>
      </c>
      <c r="M5" s="3">
        <v>90</v>
      </c>
      <c r="N5" s="3">
        <f t="shared" si="0"/>
        <v>534</v>
      </c>
      <c r="O5" s="8">
        <f>N5/N16*100</f>
        <v>83.4375</v>
      </c>
      <c r="P5" s="9" t="str">
        <f>LOOKUP(O5,'Grading Scale'!A2:A14,'Grading Scale'!B2:B14)</f>
        <v>B-</v>
      </c>
    </row>
    <row r="6" spans="1:16" ht="16">
      <c r="A6" s="7" t="s">
        <v>6</v>
      </c>
      <c r="B6" s="3">
        <v>4</v>
      </c>
      <c r="C6" s="3">
        <v>50</v>
      </c>
      <c r="D6" s="3">
        <v>10</v>
      </c>
      <c r="E6" s="3">
        <v>45</v>
      </c>
      <c r="F6" s="3">
        <v>81</v>
      </c>
      <c r="G6" s="3">
        <v>82</v>
      </c>
      <c r="H6" s="3">
        <v>10</v>
      </c>
      <c r="I6" s="3">
        <v>39</v>
      </c>
      <c r="J6" s="3">
        <v>8</v>
      </c>
      <c r="K6" s="3">
        <v>48</v>
      </c>
      <c r="L6" s="3">
        <v>98</v>
      </c>
      <c r="M6" s="3">
        <v>100</v>
      </c>
      <c r="N6" s="3">
        <f t="shared" si="0"/>
        <v>575</v>
      </c>
      <c r="O6" s="8">
        <f>N6/N16*100</f>
        <v>89.84375</v>
      </c>
      <c r="P6" s="9" t="str">
        <f>LOOKUP(O6,'Grading Scale'!A2:A14,'Grading Scale'!B2:B14)</f>
        <v>B+</v>
      </c>
    </row>
    <row r="7" spans="1:16" ht="16">
      <c r="A7" s="7" t="s">
        <v>7</v>
      </c>
      <c r="B7" s="3">
        <v>5</v>
      </c>
      <c r="C7" s="3">
        <v>42</v>
      </c>
      <c r="D7" s="3">
        <v>7</v>
      </c>
      <c r="E7" s="3">
        <v>49</v>
      </c>
      <c r="F7" s="3">
        <v>56</v>
      </c>
      <c r="G7" s="3">
        <v>86</v>
      </c>
      <c r="H7" s="3">
        <v>0</v>
      </c>
      <c r="I7" s="3">
        <v>41</v>
      </c>
      <c r="J7" s="3">
        <v>10</v>
      </c>
      <c r="K7" s="3">
        <v>49</v>
      </c>
      <c r="L7" s="3">
        <v>76</v>
      </c>
      <c r="M7" s="3">
        <v>98</v>
      </c>
      <c r="N7" s="3">
        <f t="shared" si="0"/>
        <v>519</v>
      </c>
      <c r="O7" s="8">
        <f>N7/N16*100</f>
        <v>81.09375</v>
      </c>
      <c r="P7" s="9" t="str">
        <f>LOOKUP(O7,'Grading Scale'!A3:A15,'Grading Scale'!B3:B15)</f>
        <v>B-</v>
      </c>
    </row>
    <row r="8" spans="1:16" ht="16">
      <c r="A8" s="7" t="s">
        <v>8</v>
      </c>
      <c r="B8" s="3">
        <v>9</v>
      </c>
      <c r="C8" s="3">
        <v>24</v>
      </c>
      <c r="D8" s="3">
        <v>9</v>
      </c>
      <c r="E8" s="3">
        <v>32</v>
      </c>
      <c r="F8" s="3">
        <v>95</v>
      </c>
      <c r="G8" s="3">
        <v>70</v>
      </c>
      <c r="H8" s="3">
        <v>10</v>
      </c>
      <c r="I8" s="3">
        <v>34</v>
      </c>
      <c r="J8" s="3">
        <v>0</v>
      </c>
      <c r="K8" s="3">
        <v>44</v>
      </c>
      <c r="L8" s="3">
        <v>89</v>
      </c>
      <c r="M8" s="3">
        <v>95</v>
      </c>
      <c r="N8" s="3">
        <f t="shared" si="0"/>
        <v>511</v>
      </c>
      <c r="O8" s="8">
        <f>N8/N16*100</f>
        <v>79.84375</v>
      </c>
      <c r="P8" s="9" t="str">
        <f>LOOKUP(O8,'Grading Scale'!A4:A16,'Grading Scale'!B4:B16)</f>
        <v>C+</v>
      </c>
    </row>
    <row r="9" spans="1:16" ht="16">
      <c r="A9" s="7" t="s">
        <v>9</v>
      </c>
      <c r="B9" s="3">
        <v>10</v>
      </c>
      <c r="C9" s="3">
        <v>44</v>
      </c>
      <c r="D9" s="3">
        <v>10</v>
      </c>
      <c r="E9" s="3">
        <v>40</v>
      </c>
      <c r="F9" s="3">
        <v>98</v>
      </c>
      <c r="G9" s="3">
        <v>80</v>
      </c>
      <c r="H9" s="3">
        <v>0</v>
      </c>
      <c r="I9" s="3">
        <v>50</v>
      </c>
      <c r="J9" s="3">
        <v>10</v>
      </c>
      <c r="K9" s="3">
        <v>50</v>
      </c>
      <c r="L9" s="3">
        <v>88</v>
      </c>
      <c r="M9" s="3">
        <v>96</v>
      </c>
      <c r="N9" s="3">
        <f t="shared" si="0"/>
        <v>576</v>
      </c>
      <c r="O9" s="8">
        <f>N9/N16*100</f>
        <v>90</v>
      </c>
      <c r="P9" s="9" t="str">
        <f>LOOKUP(O9,'Grading Scale'!A5:A17,'Grading Scale'!B5:B17)</f>
        <v>A-</v>
      </c>
    </row>
    <row r="10" spans="1:16" ht="16">
      <c r="A10" s="7" t="s">
        <v>11</v>
      </c>
      <c r="B10" s="3">
        <v>9</v>
      </c>
      <c r="C10" s="3">
        <v>50</v>
      </c>
      <c r="D10" s="3">
        <v>10</v>
      </c>
      <c r="E10" s="3">
        <v>48</v>
      </c>
      <c r="F10" s="3">
        <v>93</v>
      </c>
      <c r="G10" s="3">
        <v>93</v>
      </c>
      <c r="H10" s="3">
        <v>5</v>
      </c>
      <c r="I10" s="3">
        <v>49</v>
      </c>
      <c r="J10" s="3">
        <v>9</v>
      </c>
      <c r="K10" s="3">
        <v>49</v>
      </c>
      <c r="L10" s="3">
        <v>86</v>
      </c>
      <c r="M10" s="3">
        <v>94</v>
      </c>
      <c r="N10" s="3">
        <f t="shared" si="0"/>
        <v>595</v>
      </c>
      <c r="O10" s="8">
        <f>N10/N16*100</f>
        <v>92.96875</v>
      </c>
      <c r="P10" s="9" t="str">
        <f>LOOKUP(O10,'Grading Scale'!A6:A18,'Grading Scale'!B6:B18)</f>
        <v>A-</v>
      </c>
    </row>
    <row r="11" spans="1:16" ht="16">
      <c r="A11" s="7" t="s">
        <v>12</v>
      </c>
      <c r="B11" s="3">
        <v>7</v>
      </c>
      <c r="C11" s="3">
        <v>47</v>
      </c>
      <c r="D11" s="3">
        <v>8</v>
      </c>
      <c r="E11" s="3">
        <v>48</v>
      </c>
      <c r="F11" s="3">
        <v>91</v>
      </c>
      <c r="G11" s="3">
        <v>92</v>
      </c>
      <c r="H11" s="3">
        <v>0</v>
      </c>
      <c r="I11" s="3">
        <v>44</v>
      </c>
      <c r="J11" s="3">
        <v>8</v>
      </c>
      <c r="K11" s="3">
        <v>48</v>
      </c>
      <c r="L11" s="3">
        <v>90</v>
      </c>
      <c r="M11" s="3">
        <v>99</v>
      </c>
      <c r="N11" s="3">
        <f t="shared" si="0"/>
        <v>582</v>
      </c>
      <c r="O11" s="8">
        <f>N11/N16*100</f>
        <v>90.9375</v>
      </c>
      <c r="P11" s="9" t="str">
        <f>LOOKUP(O11,'Grading Scale'!A7:A19,'Grading Scale'!B7:B19)</f>
        <v>A-</v>
      </c>
    </row>
    <row r="12" spans="1:16" ht="16">
      <c r="A12" s="7" t="s">
        <v>13</v>
      </c>
      <c r="B12" s="3">
        <v>10</v>
      </c>
      <c r="C12" s="3">
        <v>36</v>
      </c>
      <c r="D12" s="3">
        <v>9</v>
      </c>
      <c r="E12" s="3">
        <v>45</v>
      </c>
      <c r="F12" s="3">
        <v>89</v>
      </c>
      <c r="G12" s="3">
        <v>100</v>
      </c>
      <c r="H12" s="3">
        <v>7</v>
      </c>
      <c r="I12" s="3">
        <v>46</v>
      </c>
      <c r="J12" s="3">
        <v>0</v>
      </c>
      <c r="K12" s="3">
        <v>47</v>
      </c>
      <c r="L12" s="3">
        <v>81</v>
      </c>
      <c r="M12" s="3">
        <v>70</v>
      </c>
      <c r="N12" s="3">
        <f t="shared" si="0"/>
        <v>540</v>
      </c>
      <c r="O12" s="8">
        <f>N12/N16*100</f>
        <v>84.375</v>
      </c>
      <c r="P12" s="9" t="str">
        <f>LOOKUP(O12,'Grading Scale'!A8:A20,'Grading Scale'!B8:B20)</f>
        <v>B</v>
      </c>
    </row>
    <row r="13" spans="1:16" ht="16">
      <c r="A13" s="7" t="s">
        <v>14</v>
      </c>
      <c r="B13" s="3">
        <v>10</v>
      </c>
      <c r="C13" s="3">
        <v>20</v>
      </c>
      <c r="D13" s="3">
        <v>0</v>
      </c>
      <c r="E13" s="3">
        <v>35</v>
      </c>
      <c r="F13" s="3">
        <v>78</v>
      </c>
      <c r="G13" s="3">
        <v>99</v>
      </c>
      <c r="H13" s="3">
        <v>6</v>
      </c>
      <c r="I13" s="3">
        <v>33</v>
      </c>
      <c r="J13" s="3">
        <v>5</v>
      </c>
      <c r="K13" s="3">
        <v>40</v>
      </c>
      <c r="L13" s="3">
        <v>38</v>
      </c>
      <c r="M13" s="3">
        <v>83</v>
      </c>
      <c r="N13" s="3">
        <f t="shared" si="0"/>
        <v>447</v>
      </c>
      <c r="O13" s="8">
        <f>N13/N16*100</f>
        <v>69.84375</v>
      </c>
      <c r="P13" s="9" t="str">
        <f>LOOKUP(O13,'Grading Scale'!A2:A14,'Grading Scale'!B2:B14)</f>
        <v>D+</v>
      </c>
    </row>
    <row r="14" spans="1:16" ht="16">
      <c r="A14" s="7" t="s">
        <v>15</v>
      </c>
      <c r="B14" s="3">
        <v>10</v>
      </c>
      <c r="C14" s="3">
        <v>50</v>
      </c>
      <c r="D14" s="3">
        <v>10</v>
      </c>
      <c r="E14" s="3">
        <v>45</v>
      </c>
      <c r="F14" s="3">
        <v>72</v>
      </c>
      <c r="G14" s="3">
        <v>75</v>
      </c>
      <c r="H14" s="3">
        <v>10</v>
      </c>
      <c r="I14" s="3">
        <v>39</v>
      </c>
      <c r="J14" s="3">
        <v>9</v>
      </c>
      <c r="K14" s="3">
        <v>39</v>
      </c>
      <c r="L14" s="3">
        <v>97</v>
      </c>
      <c r="M14" s="3">
        <v>87</v>
      </c>
      <c r="N14" s="3">
        <f t="shared" si="0"/>
        <v>543</v>
      </c>
      <c r="O14" s="8">
        <f>N14/N16*100</f>
        <v>84.84375</v>
      </c>
      <c r="P14" s="9" t="str">
        <f>LOOKUP(O14,'Grading Scale'!A10:A22,'Grading Scale'!B10:B22)</f>
        <v>B</v>
      </c>
    </row>
    <row r="15" spans="1:16">
      <c r="A15" s="10" t="s">
        <v>16</v>
      </c>
      <c r="B15" s="8">
        <f t="shared" ref="B15:M15" si="1">AVERAGE(B3:B14)</f>
        <v>8.0833333333333339</v>
      </c>
      <c r="C15" s="8">
        <f t="shared" si="1"/>
        <v>40.166666666666664</v>
      </c>
      <c r="D15" s="8">
        <f t="shared" si="1"/>
        <v>8.3333333333333339</v>
      </c>
      <c r="E15" s="8">
        <f t="shared" si="1"/>
        <v>43.333333333333336</v>
      </c>
      <c r="F15" s="8">
        <f t="shared" si="1"/>
        <v>85</v>
      </c>
      <c r="G15" s="8">
        <f t="shared" si="1"/>
        <v>87.833333333333329</v>
      </c>
      <c r="H15" s="8">
        <f t="shared" si="1"/>
        <v>6.25</v>
      </c>
      <c r="I15" s="8">
        <f t="shared" si="1"/>
        <v>42.75</v>
      </c>
      <c r="J15" s="8">
        <f t="shared" si="1"/>
        <v>6.5</v>
      </c>
      <c r="K15" s="8">
        <f t="shared" si="1"/>
        <v>46.166666666666664</v>
      </c>
      <c r="L15" s="8">
        <f t="shared" si="1"/>
        <v>86</v>
      </c>
      <c r="M15" s="8">
        <f t="shared" si="1"/>
        <v>92.083333333333329</v>
      </c>
      <c r="N15" s="8">
        <f>AVERAGE(N3:N14)</f>
        <v>552.5</v>
      </c>
      <c r="O15" s="8">
        <f>AVERAGE(O3:O14)</f>
        <v>86.328125</v>
      </c>
      <c r="P15" s="9" t="str">
        <f>LOOKUP(O15,'Grading Scale'!A2:A14,'Grading Scale'!B2:B14)</f>
        <v>B</v>
      </c>
    </row>
    <row r="16" spans="1:16">
      <c r="A16" s="10" t="s">
        <v>19</v>
      </c>
      <c r="B16" s="3">
        <v>10</v>
      </c>
      <c r="C16" s="3">
        <v>50</v>
      </c>
      <c r="D16" s="3">
        <v>10</v>
      </c>
      <c r="E16" s="3">
        <v>50</v>
      </c>
      <c r="F16" s="3">
        <v>100</v>
      </c>
      <c r="G16" s="3">
        <v>100</v>
      </c>
      <c r="H16" s="3">
        <v>10</v>
      </c>
      <c r="I16" s="3">
        <v>50</v>
      </c>
      <c r="J16" s="3">
        <v>10</v>
      </c>
      <c r="K16" s="3">
        <v>50</v>
      </c>
      <c r="L16" s="3">
        <v>100</v>
      </c>
      <c r="M16" s="3">
        <v>100</v>
      </c>
      <c r="N16" s="3">
        <f>SUM(B16:M16)</f>
        <v>640</v>
      </c>
      <c r="O16" s="11">
        <v>1</v>
      </c>
      <c r="P16" s="9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</sheetData>
  <phoneticPr fontId="14" type="noConversion"/>
  <conditionalFormatting sqref="P3:P15">
    <cfRule type="containsText" dxfId="34" priority="2" operator="containsText" text="B">
      <formula>NOT(ISERROR(SEARCH("B",P3)))</formula>
    </cfRule>
    <cfRule type="containsText" dxfId="33" priority="3" operator="containsText" text="A">
      <formula>NOT(ISERROR(SEARCH("A",P3)))</formula>
    </cfRule>
    <cfRule type="containsText" dxfId="32" priority="4" operator="containsText" text="C">
      <formula>NOT(ISERROR(SEARCH("C",P3)))</formula>
    </cfRule>
    <cfRule type="containsText" dxfId="31" priority="5" operator="containsText" text="D">
      <formula>NOT(ISERROR(SEARCH("D",P3)))</formula>
    </cfRule>
  </conditionalFormatting>
  <conditionalFormatting sqref="P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  <pageSetup orientation="portrait" horizontalDpi="4294967292" verticalDpi="4294967292"/>
  <ignoredErrors>
    <ignoredError sqref="N9" formulaRange="1"/>
    <ignoredError sqref="N15" formula="1"/>
    <ignoredError sqref="P8:P12" emptyCellReference="1"/>
    <ignoredError sqref="P14" formula="1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B10" workbookViewId="0">
      <selection activeCell="T40" sqref="T40"/>
    </sheetView>
  </sheetViews>
  <sheetFormatPr baseColWidth="10" defaultRowHeight="15" x14ac:dyDescent="0"/>
  <cols>
    <col min="1" max="1" width="20.33203125" style="27" bestFit="1" customWidth="1"/>
    <col min="2" max="16" width="10.83203125" style="27"/>
  </cols>
  <sheetData>
    <row r="1" spans="1:16" s="17" customFormat="1" ht="30">
      <c r="A1" s="20"/>
      <c r="B1" s="21" t="s">
        <v>2</v>
      </c>
      <c r="C1" s="20" t="s">
        <v>20</v>
      </c>
      <c r="D1" s="22" t="s">
        <v>21</v>
      </c>
      <c r="E1" s="20" t="s">
        <v>3</v>
      </c>
      <c r="F1" s="20" t="s">
        <v>1</v>
      </c>
      <c r="G1" s="22" t="s">
        <v>22</v>
      </c>
      <c r="H1" s="22" t="s">
        <v>23</v>
      </c>
      <c r="I1" s="20" t="s">
        <v>24</v>
      </c>
      <c r="J1" s="22" t="s">
        <v>25</v>
      </c>
      <c r="K1" s="20" t="s">
        <v>26</v>
      </c>
      <c r="L1" s="20" t="s">
        <v>27</v>
      </c>
      <c r="M1" s="22" t="s">
        <v>28</v>
      </c>
      <c r="N1" s="23" t="s">
        <v>17</v>
      </c>
      <c r="O1" s="23" t="s">
        <v>18</v>
      </c>
      <c r="P1" s="24" t="s">
        <v>29</v>
      </c>
    </row>
    <row r="2" spans="1:16">
      <c r="A2" s="25" t="str">
        <f>'Master Gradebook'!A10</f>
        <v>Belle</v>
      </c>
      <c r="B2" s="25">
        <f>'Master Gradebook'!B10</f>
        <v>9</v>
      </c>
      <c r="C2" s="25">
        <f>'Master Gradebook'!C10</f>
        <v>50</v>
      </c>
      <c r="D2" s="25">
        <f>'Master Gradebook'!D10</f>
        <v>10</v>
      </c>
      <c r="E2" s="25">
        <f>'Master Gradebook'!E10</f>
        <v>48</v>
      </c>
      <c r="F2" s="25">
        <f>'Master Gradebook'!F10</f>
        <v>93</v>
      </c>
      <c r="G2" s="25">
        <f>'Master Gradebook'!G10</f>
        <v>93</v>
      </c>
      <c r="H2" s="25">
        <f>'Master Gradebook'!H10</f>
        <v>5</v>
      </c>
      <c r="I2" s="25">
        <f>'Master Gradebook'!I10</f>
        <v>49</v>
      </c>
      <c r="J2" s="25">
        <f>'Master Gradebook'!J10</f>
        <v>9</v>
      </c>
      <c r="K2" s="25">
        <f>'Master Gradebook'!K10</f>
        <v>49</v>
      </c>
      <c r="L2" s="25">
        <f>'Master Gradebook'!L10</f>
        <v>86</v>
      </c>
      <c r="M2" s="25">
        <f>'Master Gradebook'!M10</f>
        <v>94</v>
      </c>
      <c r="N2" s="25">
        <f>'Master Gradebook'!N10</f>
        <v>595</v>
      </c>
      <c r="O2" s="25">
        <f>'Master Gradebook'!O10</f>
        <v>92.96875</v>
      </c>
      <c r="P2" s="25" t="str">
        <f>'Master Gradebook'!P10</f>
        <v>A-</v>
      </c>
    </row>
    <row r="3" spans="1:16">
      <c r="A3" s="27" t="s">
        <v>46</v>
      </c>
      <c r="B3" s="28">
        <f>'Master Gradebook'!B15+Belle!B15</f>
        <v>8.0833333333333339</v>
      </c>
      <c r="C3" s="28">
        <f>'Master Gradebook'!C15+Belle!C15</f>
        <v>40.166666666666664</v>
      </c>
      <c r="D3" s="28">
        <f>'Master Gradebook'!D15+Belle!D15</f>
        <v>8.3333333333333339</v>
      </c>
      <c r="E3" s="28">
        <f>'Master Gradebook'!E15+Belle!E15</f>
        <v>43.333333333333336</v>
      </c>
      <c r="F3" s="28">
        <f>'Master Gradebook'!F15+Belle!F15</f>
        <v>85</v>
      </c>
      <c r="G3" s="28">
        <f>'Master Gradebook'!G15+Belle!G15</f>
        <v>87.833333333333329</v>
      </c>
      <c r="H3" s="28">
        <f>'Master Gradebook'!H15+Belle!H15</f>
        <v>6.25</v>
      </c>
      <c r="I3" s="28">
        <f>'Master Gradebook'!I15+Belle!I15</f>
        <v>42.75</v>
      </c>
      <c r="J3" s="28">
        <f>'Master Gradebook'!J15+Belle!J15</f>
        <v>6.5</v>
      </c>
      <c r="K3" s="28">
        <f>'Master Gradebook'!K15+Belle!K15</f>
        <v>46.166666666666664</v>
      </c>
      <c r="L3" s="28">
        <f>'Master Gradebook'!L15+Belle!L15</f>
        <v>86</v>
      </c>
      <c r="M3" s="28">
        <f>'Master Gradebook'!M15+Belle!M15</f>
        <v>92.083333333333329</v>
      </c>
      <c r="N3" s="28">
        <f>'Master Gradebook'!N15+Belle!N15</f>
        <v>552.5</v>
      </c>
      <c r="O3" s="28">
        <f>'Master Gradebook'!O15+Belle!O15</f>
        <v>86.328125</v>
      </c>
      <c r="P3" s="19" t="str">
        <f>LOOKUP(O3,'Grading Scale'!A3:A15,'Grading Scale'!B3:B15)</f>
        <v>B</v>
      </c>
    </row>
    <row r="4" spans="1:16">
      <c r="A4" s="27" t="s">
        <v>19</v>
      </c>
      <c r="B4" s="27">
        <f>'Master Gradebook'!B16+Belle!B16</f>
        <v>10</v>
      </c>
      <c r="C4" s="27">
        <f>'Master Gradebook'!C16+Belle!C16</f>
        <v>50</v>
      </c>
      <c r="D4" s="27">
        <f>'Master Gradebook'!D16+Belle!D16</f>
        <v>10</v>
      </c>
      <c r="E4" s="27">
        <f>'Master Gradebook'!E16+Belle!E16</f>
        <v>50</v>
      </c>
      <c r="F4" s="27">
        <f>'Master Gradebook'!F16+Belle!F16</f>
        <v>100</v>
      </c>
      <c r="G4" s="27">
        <f>'Master Gradebook'!G16+Belle!G16</f>
        <v>100</v>
      </c>
      <c r="H4" s="27">
        <f>'Master Gradebook'!H16+Belle!H16</f>
        <v>10</v>
      </c>
      <c r="I4" s="27">
        <f>'Master Gradebook'!I16+Belle!I16</f>
        <v>50</v>
      </c>
      <c r="J4" s="27">
        <f>'Master Gradebook'!J16+Belle!J16</f>
        <v>10</v>
      </c>
      <c r="K4" s="27">
        <f>'Master Gradebook'!K16+Belle!K16</f>
        <v>50</v>
      </c>
      <c r="L4" s="27">
        <f>'Master Gradebook'!L16+Belle!L16</f>
        <v>100</v>
      </c>
      <c r="M4" s="27">
        <f>'Master Gradebook'!M16+Belle!M16</f>
        <v>100</v>
      </c>
      <c r="N4" s="27">
        <f>'Master Gradebook'!N16+Belle!N16</f>
        <v>640</v>
      </c>
      <c r="O4" s="28">
        <v>100</v>
      </c>
      <c r="P4" s="19" t="str">
        <f>LOOKUP(O4,'Grading Scale'!A4:A16,'Grading Scale'!B4:B16)</f>
        <v>A+</v>
      </c>
    </row>
    <row r="5" spans="1:16">
      <c r="A5" s="27" t="s">
        <v>44</v>
      </c>
      <c r="B5" s="28">
        <f>(B2/B4)*100</f>
        <v>90</v>
      </c>
      <c r="C5" s="28">
        <f t="shared" ref="C5:O5" si="0">(C2/C4)*100</f>
        <v>100</v>
      </c>
      <c r="D5" s="28">
        <f t="shared" si="0"/>
        <v>100</v>
      </c>
      <c r="E5" s="28">
        <f t="shared" si="0"/>
        <v>96</v>
      </c>
      <c r="F5" s="28">
        <f t="shared" si="0"/>
        <v>93</v>
      </c>
      <c r="G5" s="28">
        <f t="shared" si="0"/>
        <v>93</v>
      </c>
      <c r="H5" s="28">
        <f t="shared" si="0"/>
        <v>50</v>
      </c>
      <c r="I5" s="28">
        <f t="shared" si="0"/>
        <v>98</v>
      </c>
      <c r="J5" s="28">
        <f t="shared" si="0"/>
        <v>90</v>
      </c>
      <c r="K5" s="28">
        <f t="shared" si="0"/>
        <v>98</v>
      </c>
      <c r="L5" s="28">
        <f t="shared" si="0"/>
        <v>86</v>
      </c>
      <c r="M5" s="28">
        <f t="shared" si="0"/>
        <v>94</v>
      </c>
      <c r="N5" s="28">
        <f t="shared" si="0"/>
        <v>92.96875</v>
      </c>
      <c r="O5" s="28">
        <f t="shared" si="0"/>
        <v>92.96875</v>
      </c>
      <c r="P5" s="19" t="str">
        <f>LOOKUP(O5,'Grading Scale'!A5:A17,'Grading Scale'!B5:B17)</f>
        <v>A-</v>
      </c>
    </row>
    <row r="6" spans="1:16" s="18" customFormat="1">
      <c r="A6" s="29" t="s">
        <v>45</v>
      </c>
      <c r="B6" s="29">
        <f>(B3/B4)*100</f>
        <v>80.833333333333329</v>
      </c>
      <c r="C6" s="29">
        <f>(C3/C4)*100</f>
        <v>80.333333333333329</v>
      </c>
      <c r="D6" s="29">
        <f>(D3/D4)*100</f>
        <v>83.333333333333343</v>
      </c>
      <c r="E6" s="29">
        <f t="shared" ref="E6:O6" si="1">(E3/E4)*100</f>
        <v>86.666666666666671</v>
      </c>
      <c r="F6" s="29">
        <f t="shared" si="1"/>
        <v>85</v>
      </c>
      <c r="G6" s="29">
        <f t="shared" si="1"/>
        <v>87.833333333333329</v>
      </c>
      <c r="H6" s="29">
        <f t="shared" si="1"/>
        <v>62.5</v>
      </c>
      <c r="I6" s="29">
        <f t="shared" si="1"/>
        <v>85.5</v>
      </c>
      <c r="J6" s="29">
        <f t="shared" si="1"/>
        <v>65</v>
      </c>
      <c r="K6" s="29">
        <f t="shared" si="1"/>
        <v>92.333333333333329</v>
      </c>
      <c r="L6" s="29">
        <f t="shared" si="1"/>
        <v>86</v>
      </c>
      <c r="M6" s="29">
        <f t="shared" si="1"/>
        <v>92.083333333333329</v>
      </c>
      <c r="N6" s="29">
        <f t="shared" si="1"/>
        <v>86.328125</v>
      </c>
      <c r="O6" s="29">
        <f t="shared" si="1"/>
        <v>86.328125</v>
      </c>
      <c r="P6" s="26" t="str">
        <f>LOOKUP(O6,'Grading Scale'!A6:A18,'Grading Scale'!B6:B18)</f>
        <v>B</v>
      </c>
    </row>
    <row r="7" spans="1:16">
      <c r="A7" s="30"/>
      <c r="B7" s="30"/>
      <c r="C7" s="30"/>
    </row>
    <row r="14" spans="1:16">
      <c r="B14" s="30"/>
      <c r="C14" s="30"/>
      <c r="D14" s="30"/>
      <c r="E14" s="30"/>
    </row>
    <row r="44" spans="1:2">
      <c r="A44" s="30"/>
      <c r="B44" s="30"/>
    </row>
    <row r="54" spans="1:2">
      <c r="A54" s="30"/>
      <c r="B54" s="30"/>
    </row>
  </sheetData>
  <phoneticPr fontId="14" type="noConversion"/>
  <conditionalFormatting sqref="P3:P6">
    <cfRule type="containsText" dxfId="10" priority="1" operator="containsText" text="B">
      <formula>NOT(ISERROR(SEARCH("B",P3)))</formula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:P6">
    <cfRule type="containsText" dxfId="9" priority="2" operator="containsText" text="A">
      <formula>NOT(ISERROR(SEARCH("A",P2)))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12" workbookViewId="0">
      <selection activeCell="K47" sqref="K47"/>
    </sheetView>
  </sheetViews>
  <sheetFormatPr baseColWidth="10" defaultRowHeight="15" x14ac:dyDescent="0"/>
  <cols>
    <col min="1" max="1" width="20.33203125" style="27" bestFit="1" customWidth="1"/>
    <col min="2" max="16" width="10.83203125" style="27"/>
  </cols>
  <sheetData>
    <row r="1" spans="1:16" s="17" customFormat="1" ht="30">
      <c r="A1" s="20"/>
      <c r="B1" s="21" t="s">
        <v>2</v>
      </c>
      <c r="C1" s="20" t="s">
        <v>20</v>
      </c>
      <c r="D1" s="22" t="s">
        <v>21</v>
      </c>
      <c r="E1" s="20" t="s">
        <v>3</v>
      </c>
      <c r="F1" s="20" t="s">
        <v>1</v>
      </c>
      <c r="G1" s="22" t="s">
        <v>22</v>
      </c>
      <c r="H1" s="22" t="s">
        <v>23</v>
      </c>
      <c r="I1" s="20" t="s">
        <v>24</v>
      </c>
      <c r="J1" s="22" t="s">
        <v>25</v>
      </c>
      <c r="K1" s="20" t="s">
        <v>26</v>
      </c>
      <c r="L1" s="20" t="s">
        <v>27</v>
      </c>
      <c r="M1" s="22" t="s">
        <v>28</v>
      </c>
      <c r="N1" s="23" t="s">
        <v>17</v>
      </c>
      <c r="O1" s="23" t="s">
        <v>18</v>
      </c>
      <c r="P1" s="24" t="s">
        <v>29</v>
      </c>
    </row>
    <row r="2" spans="1:16">
      <c r="A2" s="25" t="str">
        <f>'Master Gradebook'!A11</f>
        <v>Jasmine</v>
      </c>
      <c r="B2" s="25">
        <f>'Master Gradebook'!B11</f>
        <v>7</v>
      </c>
      <c r="C2" s="25">
        <f>'Master Gradebook'!C11</f>
        <v>47</v>
      </c>
      <c r="D2" s="25">
        <f>'Master Gradebook'!D11</f>
        <v>8</v>
      </c>
      <c r="E2" s="25">
        <f>'Master Gradebook'!E11</f>
        <v>48</v>
      </c>
      <c r="F2" s="25">
        <f>'Master Gradebook'!F11</f>
        <v>91</v>
      </c>
      <c r="G2" s="25">
        <f>'Master Gradebook'!G11</f>
        <v>92</v>
      </c>
      <c r="H2" s="25">
        <f>'Master Gradebook'!H11</f>
        <v>0</v>
      </c>
      <c r="I2" s="25">
        <f>'Master Gradebook'!I11</f>
        <v>44</v>
      </c>
      <c r="J2" s="25">
        <f>'Master Gradebook'!J11</f>
        <v>8</v>
      </c>
      <c r="K2" s="25">
        <f>'Master Gradebook'!K11</f>
        <v>48</v>
      </c>
      <c r="L2" s="25">
        <f>'Master Gradebook'!L11</f>
        <v>90</v>
      </c>
      <c r="M2" s="25">
        <f>'Master Gradebook'!M11</f>
        <v>99</v>
      </c>
      <c r="N2" s="25">
        <f>'Master Gradebook'!N11</f>
        <v>582</v>
      </c>
      <c r="O2" s="25">
        <f>'Master Gradebook'!O11</f>
        <v>90.9375</v>
      </c>
      <c r="P2" s="25" t="str">
        <f>'Master Gradebook'!P11</f>
        <v>A-</v>
      </c>
    </row>
    <row r="3" spans="1:16">
      <c r="A3" s="27" t="s">
        <v>46</v>
      </c>
      <c r="B3" s="28">
        <f>'Master Gradebook'!B15+Jasmine!B15</f>
        <v>8.0833333333333339</v>
      </c>
      <c r="C3" s="28">
        <f>'Master Gradebook'!C15+Jasmine!C15</f>
        <v>40.166666666666664</v>
      </c>
      <c r="D3" s="28">
        <f>'Master Gradebook'!D15+Jasmine!D15</f>
        <v>8.3333333333333339</v>
      </c>
      <c r="E3" s="28">
        <f>'Master Gradebook'!E15+Jasmine!E15</f>
        <v>43.333333333333336</v>
      </c>
      <c r="F3" s="28">
        <f>'Master Gradebook'!F15+Jasmine!F15</f>
        <v>85</v>
      </c>
      <c r="G3" s="28">
        <f>'Master Gradebook'!G15+Jasmine!G15</f>
        <v>87.833333333333329</v>
      </c>
      <c r="H3" s="28">
        <f>'Master Gradebook'!H15+Jasmine!H15</f>
        <v>6.25</v>
      </c>
      <c r="I3" s="28">
        <f>'Master Gradebook'!I15+Jasmine!I15</f>
        <v>42.75</v>
      </c>
      <c r="J3" s="28">
        <f>'Master Gradebook'!J15+Jasmine!J15</f>
        <v>6.5</v>
      </c>
      <c r="K3" s="28">
        <f>'Master Gradebook'!K15+Jasmine!K15</f>
        <v>46.166666666666664</v>
      </c>
      <c r="L3" s="28">
        <f>'Master Gradebook'!L15+Jasmine!L15</f>
        <v>86</v>
      </c>
      <c r="M3" s="28">
        <f>'Master Gradebook'!M15+Jasmine!M15</f>
        <v>92.083333333333329</v>
      </c>
      <c r="N3" s="28">
        <f>'Master Gradebook'!N15+Jasmine!N15</f>
        <v>552.5</v>
      </c>
      <c r="O3" s="28">
        <f>'Master Gradebook'!O15+Jasmine!O15</f>
        <v>86.328125</v>
      </c>
      <c r="P3" s="19" t="str">
        <f>LOOKUP(O3,'Grading Scale'!A3:A15,'Grading Scale'!B3:B15)</f>
        <v>B</v>
      </c>
    </row>
    <row r="4" spans="1:16">
      <c r="A4" s="27" t="s">
        <v>19</v>
      </c>
      <c r="B4" s="27">
        <f>'Master Gradebook'!B16+Jasmine!B16</f>
        <v>10</v>
      </c>
      <c r="C4" s="27">
        <f>'Master Gradebook'!C16+Jasmine!C16</f>
        <v>50</v>
      </c>
      <c r="D4" s="27">
        <f>'Master Gradebook'!D16+Jasmine!D16</f>
        <v>10</v>
      </c>
      <c r="E4" s="27">
        <f>'Master Gradebook'!E16+Jasmine!E16</f>
        <v>50</v>
      </c>
      <c r="F4" s="27">
        <f>'Master Gradebook'!F16+Jasmine!F16</f>
        <v>100</v>
      </c>
      <c r="G4" s="27">
        <f>'Master Gradebook'!G16+Jasmine!G16</f>
        <v>100</v>
      </c>
      <c r="H4" s="27">
        <f>'Master Gradebook'!H16+Jasmine!H16</f>
        <v>10</v>
      </c>
      <c r="I4" s="27">
        <f>'Master Gradebook'!I16+Jasmine!I16</f>
        <v>50</v>
      </c>
      <c r="J4" s="27">
        <f>'Master Gradebook'!J16+Jasmine!J16</f>
        <v>10</v>
      </c>
      <c r="K4" s="27">
        <f>'Master Gradebook'!K16+Jasmine!K16</f>
        <v>50</v>
      </c>
      <c r="L4" s="27">
        <f>'Master Gradebook'!L16+Jasmine!L16</f>
        <v>100</v>
      </c>
      <c r="M4" s="27">
        <f>'Master Gradebook'!M16+Jasmine!M16</f>
        <v>100</v>
      </c>
      <c r="N4" s="27">
        <f>'Master Gradebook'!N16+Jasmine!N16</f>
        <v>640</v>
      </c>
      <c r="O4" s="28">
        <v>100</v>
      </c>
      <c r="P4" s="19" t="str">
        <f>LOOKUP(O4,'Grading Scale'!A4:A16,'Grading Scale'!B4:B16)</f>
        <v>A+</v>
      </c>
    </row>
    <row r="5" spans="1:16">
      <c r="A5" s="27" t="s">
        <v>44</v>
      </c>
      <c r="B5" s="28">
        <f>(B2/B4)*100</f>
        <v>70</v>
      </c>
      <c r="C5" s="28">
        <f t="shared" ref="C5:O5" si="0">(C2/C4)*100</f>
        <v>94</v>
      </c>
      <c r="D5" s="28">
        <f t="shared" si="0"/>
        <v>80</v>
      </c>
      <c r="E5" s="28">
        <f t="shared" si="0"/>
        <v>96</v>
      </c>
      <c r="F5" s="28">
        <f t="shared" si="0"/>
        <v>91</v>
      </c>
      <c r="G5" s="28">
        <f t="shared" si="0"/>
        <v>92</v>
      </c>
      <c r="H5" s="28">
        <f t="shared" si="0"/>
        <v>0</v>
      </c>
      <c r="I5" s="28">
        <f t="shared" si="0"/>
        <v>88</v>
      </c>
      <c r="J5" s="28">
        <f t="shared" si="0"/>
        <v>80</v>
      </c>
      <c r="K5" s="28">
        <f t="shared" si="0"/>
        <v>96</v>
      </c>
      <c r="L5" s="28">
        <f t="shared" si="0"/>
        <v>90</v>
      </c>
      <c r="M5" s="28">
        <f t="shared" si="0"/>
        <v>99</v>
      </c>
      <c r="N5" s="28">
        <f t="shared" si="0"/>
        <v>90.9375</v>
      </c>
      <c r="O5" s="28">
        <f t="shared" si="0"/>
        <v>90.9375</v>
      </c>
      <c r="P5" s="19" t="str">
        <f>LOOKUP(O5,'Grading Scale'!A5:A17,'Grading Scale'!B5:B17)</f>
        <v>A-</v>
      </c>
    </row>
    <row r="6" spans="1:16" s="18" customFormat="1">
      <c r="A6" s="29" t="s">
        <v>45</v>
      </c>
      <c r="B6" s="29">
        <f>(B3/B4)*100</f>
        <v>80.833333333333329</v>
      </c>
      <c r="C6" s="29">
        <f>(C3/C4)*100</f>
        <v>80.333333333333329</v>
      </c>
      <c r="D6" s="29">
        <f>(D3/D4)*100</f>
        <v>83.333333333333343</v>
      </c>
      <c r="E6" s="29">
        <f t="shared" ref="E6:O6" si="1">(E3/E4)*100</f>
        <v>86.666666666666671</v>
      </c>
      <c r="F6" s="29">
        <f t="shared" si="1"/>
        <v>85</v>
      </c>
      <c r="G6" s="29">
        <f t="shared" si="1"/>
        <v>87.833333333333329</v>
      </c>
      <c r="H6" s="29">
        <f t="shared" si="1"/>
        <v>62.5</v>
      </c>
      <c r="I6" s="29">
        <f t="shared" si="1"/>
        <v>85.5</v>
      </c>
      <c r="J6" s="29">
        <f t="shared" si="1"/>
        <v>65</v>
      </c>
      <c r="K6" s="29">
        <f t="shared" si="1"/>
        <v>92.333333333333329</v>
      </c>
      <c r="L6" s="29">
        <f t="shared" si="1"/>
        <v>86</v>
      </c>
      <c r="M6" s="29">
        <f t="shared" si="1"/>
        <v>92.083333333333329</v>
      </c>
      <c r="N6" s="29">
        <f t="shared" si="1"/>
        <v>86.328125</v>
      </c>
      <c r="O6" s="29">
        <f t="shared" si="1"/>
        <v>86.328125</v>
      </c>
      <c r="P6" s="26" t="str">
        <f>LOOKUP(O6,'Grading Scale'!A6:A18,'Grading Scale'!B6:B18)</f>
        <v>B</v>
      </c>
    </row>
    <row r="7" spans="1:16">
      <c r="A7" s="30"/>
      <c r="B7" s="30"/>
      <c r="C7" s="30"/>
    </row>
    <row r="14" spans="1:16">
      <c r="B14" s="30"/>
      <c r="C14" s="30"/>
      <c r="D14" s="30"/>
      <c r="E14" s="30"/>
    </row>
    <row r="44" spans="1:2">
      <c r="A44" s="30"/>
      <c r="B44" s="30"/>
    </row>
    <row r="54" spans="1:2">
      <c r="A54" s="30"/>
      <c r="B54" s="30"/>
    </row>
  </sheetData>
  <phoneticPr fontId="14" type="noConversion"/>
  <conditionalFormatting sqref="P3:P6">
    <cfRule type="containsText" dxfId="8" priority="1" operator="containsText" text="B">
      <formula>NOT(ISERROR(SEARCH("B",P3)))</formula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:P6">
    <cfRule type="containsText" dxfId="7" priority="2" operator="containsText" text="A">
      <formula>NOT(ISERROR(SEARCH("A",P2)))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6" workbookViewId="0">
      <selection activeCell="R17" sqref="R17"/>
    </sheetView>
  </sheetViews>
  <sheetFormatPr baseColWidth="10" defaultRowHeight="15" x14ac:dyDescent="0"/>
  <cols>
    <col min="1" max="1" width="20.33203125" style="27" bestFit="1" customWidth="1"/>
    <col min="2" max="16" width="10.83203125" style="27"/>
  </cols>
  <sheetData>
    <row r="1" spans="1:16" s="17" customFormat="1" ht="30">
      <c r="A1" s="20"/>
      <c r="B1" s="21" t="s">
        <v>2</v>
      </c>
      <c r="C1" s="20" t="s">
        <v>20</v>
      </c>
      <c r="D1" s="22" t="s">
        <v>21</v>
      </c>
      <c r="E1" s="20" t="s">
        <v>3</v>
      </c>
      <c r="F1" s="20" t="s">
        <v>1</v>
      </c>
      <c r="G1" s="22" t="s">
        <v>22</v>
      </c>
      <c r="H1" s="22" t="s">
        <v>23</v>
      </c>
      <c r="I1" s="20" t="s">
        <v>24</v>
      </c>
      <c r="J1" s="22" t="s">
        <v>25</v>
      </c>
      <c r="K1" s="20" t="s">
        <v>26</v>
      </c>
      <c r="L1" s="20" t="s">
        <v>27</v>
      </c>
      <c r="M1" s="22" t="s">
        <v>28</v>
      </c>
      <c r="N1" s="23" t="s">
        <v>17</v>
      </c>
      <c r="O1" s="23" t="s">
        <v>18</v>
      </c>
      <c r="P1" s="24" t="s">
        <v>29</v>
      </c>
    </row>
    <row r="2" spans="1:16">
      <c r="A2" s="25" t="str">
        <f>'Master Gradebook'!A12</f>
        <v>Pochantas</v>
      </c>
      <c r="B2" s="25">
        <f>'Master Gradebook'!B12</f>
        <v>10</v>
      </c>
      <c r="C2" s="25">
        <f>'Master Gradebook'!C12</f>
        <v>36</v>
      </c>
      <c r="D2" s="25">
        <f>'Master Gradebook'!D12</f>
        <v>9</v>
      </c>
      <c r="E2" s="25">
        <f>'Master Gradebook'!E12</f>
        <v>45</v>
      </c>
      <c r="F2" s="25">
        <f>'Master Gradebook'!F12</f>
        <v>89</v>
      </c>
      <c r="G2" s="25">
        <f>'Master Gradebook'!G12</f>
        <v>100</v>
      </c>
      <c r="H2" s="25">
        <f>'Master Gradebook'!H12</f>
        <v>7</v>
      </c>
      <c r="I2" s="25">
        <f>'Master Gradebook'!I12</f>
        <v>46</v>
      </c>
      <c r="J2" s="25">
        <f>'Master Gradebook'!J12</f>
        <v>0</v>
      </c>
      <c r="K2" s="25">
        <f>'Master Gradebook'!K12</f>
        <v>47</v>
      </c>
      <c r="L2" s="25">
        <f>'Master Gradebook'!L12</f>
        <v>81</v>
      </c>
      <c r="M2" s="25">
        <f>'Master Gradebook'!M12</f>
        <v>70</v>
      </c>
      <c r="N2" s="25">
        <f>'Master Gradebook'!N12</f>
        <v>540</v>
      </c>
      <c r="O2" s="25">
        <f>'Master Gradebook'!O12</f>
        <v>84.375</v>
      </c>
      <c r="P2" s="25" t="str">
        <f>'Master Gradebook'!P12</f>
        <v>B</v>
      </c>
    </row>
    <row r="3" spans="1:16">
      <c r="A3" s="27" t="s">
        <v>46</v>
      </c>
      <c r="B3" s="28">
        <f>'Master Gradebook'!B15+Pochantas!B15</f>
        <v>8.0833333333333339</v>
      </c>
      <c r="C3" s="28">
        <f>'Master Gradebook'!C15+Pochantas!C15</f>
        <v>40.166666666666664</v>
      </c>
      <c r="D3" s="28">
        <f>'Master Gradebook'!D15+Pochantas!D15</f>
        <v>8.3333333333333339</v>
      </c>
      <c r="E3" s="28">
        <f>'Master Gradebook'!E15+Pochantas!E15</f>
        <v>43.333333333333336</v>
      </c>
      <c r="F3" s="28">
        <f>'Master Gradebook'!F15+Pochantas!F15</f>
        <v>85</v>
      </c>
      <c r="G3" s="28">
        <f>'Master Gradebook'!G15+Pochantas!G15</f>
        <v>87.833333333333329</v>
      </c>
      <c r="H3" s="28">
        <f>'Master Gradebook'!H15+Pochantas!H15</f>
        <v>6.25</v>
      </c>
      <c r="I3" s="28">
        <f>'Master Gradebook'!I15+Pochantas!I15</f>
        <v>42.75</v>
      </c>
      <c r="J3" s="28">
        <f>'Master Gradebook'!J15+Pochantas!J15</f>
        <v>6.5</v>
      </c>
      <c r="K3" s="28">
        <f>'Master Gradebook'!K15+Pochantas!K15</f>
        <v>46.166666666666664</v>
      </c>
      <c r="L3" s="28">
        <f>'Master Gradebook'!L15+Pochantas!L15</f>
        <v>86</v>
      </c>
      <c r="M3" s="28">
        <f>'Master Gradebook'!M15+Pochantas!M15</f>
        <v>92.083333333333329</v>
      </c>
      <c r="N3" s="28">
        <f>'Master Gradebook'!N15+Pochantas!N15</f>
        <v>552.5</v>
      </c>
      <c r="O3" s="28">
        <f>'Master Gradebook'!O15+Pochantas!O15</f>
        <v>86.328125</v>
      </c>
      <c r="P3" s="19" t="str">
        <f>LOOKUP(O3,'Grading Scale'!A3:A15,'Grading Scale'!B3:B15)</f>
        <v>B</v>
      </c>
    </row>
    <row r="4" spans="1:16">
      <c r="A4" s="27" t="s">
        <v>19</v>
      </c>
      <c r="B4" s="27">
        <f>'Master Gradebook'!B16+Pochantas!B16</f>
        <v>10</v>
      </c>
      <c r="C4" s="27">
        <f>'Master Gradebook'!C16+Pochantas!C16</f>
        <v>50</v>
      </c>
      <c r="D4" s="27">
        <f>'Master Gradebook'!D16+Pochantas!D16</f>
        <v>10</v>
      </c>
      <c r="E4" s="27">
        <f>'Master Gradebook'!E16+Pochantas!E16</f>
        <v>50</v>
      </c>
      <c r="F4" s="27">
        <f>'Master Gradebook'!F16+Pochantas!F16</f>
        <v>100</v>
      </c>
      <c r="G4" s="27">
        <f>'Master Gradebook'!G16+Pochantas!G16</f>
        <v>100</v>
      </c>
      <c r="H4" s="27">
        <f>'Master Gradebook'!H16+Pochantas!H16</f>
        <v>10</v>
      </c>
      <c r="I4" s="27">
        <f>'Master Gradebook'!I16+Pochantas!I16</f>
        <v>50</v>
      </c>
      <c r="J4" s="27">
        <f>'Master Gradebook'!J16+Pochantas!J16</f>
        <v>10</v>
      </c>
      <c r="K4" s="27">
        <f>'Master Gradebook'!K16+Pochantas!K16</f>
        <v>50</v>
      </c>
      <c r="L4" s="27">
        <f>'Master Gradebook'!L16+Pochantas!L16</f>
        <v>100</v>
      </c>
      <c r="M4" s="27">
        <f>'Master Gradebook'!M16+Pochantas!M16</f>
        <v>100</v>
      </c>
      <c r="N4" s="27">
        <f>'Master Gradebook'!N16+Pochantas!N16</f>
        <v>640</v>
      </c>
      <c r="O4" s="28">
        <v>100</v>
      </c>
      <c r="P4" s="19" t="str">
        <f>LOOKUP(O4,'Grading Scale'!A4:A16,'Grading Scale'!B4:B16)</f>
        <v>A+</v>
      </c>
    </row>
    <row r="5" spans="1:16">
      <c r="A5" s="27" t="s">
        <v>44</v>
      </c>
      <c r="B5" s="28">
        <f>(B2/B4)*100</f>
        <v>100</v>
      </c>
      <c r="C5" s="28">
        <f t="shared" ref="C5:O5" si="0">(C2/C4)*100</f>
        <v>72</v>
      </c>
      <c r="D5" s="28">
        <f t="shared" si="0"/>
        <v>90</v>
      </c>
      <c r="E5" s="28">
        <f t="shared" si="0"/>
        <v>90</v>
      </c>
      <c r="F5" s="28">
        <f t="shared" si="0"/>
        <v>89</v>
      </c>
      <c r="G5" s="28">
        <f t="shared" si="0"/>
        <v>100</v>
      </c>
      <c r="H5" s="28">
        <f t="shared" si="0"/>
        <v>70</v>
      </c>
      <c r="I5" s="28">
        <f t="shared" si="0"/>
        <v>92</v>
      </c>
      <c r="J5" s="28">
        <f t="shared" si="0"/>
        <v>0</v>
      </c>
      <c r="K5" s="28">
        <f t="shared" si="0"/>
        <v>94</v>
      </c>
      <c r="L5" s="28">
        <f t="shared" si="0"/>
        <v>81</v>
      </c>
      <c r="M5" s="28">
        <f t="shared" si="0"/>
        <v>70</v>
      </c>
      <c r="N5" s="28">
        <f t="shared" si="0"/>
        <v>84.375</v>
      </c>
      <c r="O5" s="28">
        <f t="shared" si="0"/>
        <v>84.375</v>
      </c>
      <c r="P5" s="19" t="str">
        <f>LOOKUP(O5,'Grading Scale'!A5:A17,'Grading Scale'!B5:B17)</f>
        <v>B</v>
      </c>
    </row>
    <row r="6" spans="1:16" s="18" customFormat="1">
      <c r="A6" s="29" t="s">
        <v>45</v>
      </c>
      <c r="B6" s="29">
        <f>(B3/B4)*100</f>
        <v>80.833333333333329</v>
      </c>
      <c r="C6" s="29">
        <f>(C3/C4)*100</f>
        <v>80.333333333333329</v>
      </c>
      <c r="D6" s="29">
        <f>(D3/D4)*100</f>
        <v>83.333333333333343</v>
      </c>
      <c r="E6" s="29">
        <f t="shared" ref="E6:O6" si="1">(E3/E4)*100</f>
        <v>86.666666666666671</v>
      </c>
      <c r="F6" s="29">
        <f t="shared" si="1"/>
        <v>85</v>
      </c>
      <c r="G6" s="29">
        <f t="shared" si="1"/>
        <v>87.833333333333329</v>
      </c>
      <c r="H6" s="29">
        <f t="shared" si="1"/>
        <v>62.5</v>
      </c>
      <c r="I6" s="29">
        <f t="shared" si="1"/>
        <v>85.5</v>
      </c>
      <c r="J6" s="29">
        <f t="shared" si="1"/>
        <v>65</v>
      </c>
      <c r="K6" s="29">
        <f t="shared" si="1"/>
        <v>92.333333333333329</v>
      </c>
      <c r="L6" s="29">
        <f t="shared" si="1"/>
        <v>86</v>
      </c>
      <c r="M6" s="29">
        <f t="shared" si="1"/>
        <v>92.083333333333329</v>
      </c>
      <c r="N6" s="29">
        <f t="shared" si="1"/>
        <v>86.328125</v>
      </c>
      <c r="O6" s="29">
        <f t="shared" si="1"/>
        <v>86.328125</v>
      </c>
      <c r="P6" s="26" t="str">
        <f>LOOKUP(O6,'Grading Scale'!A6:A18,'Grading Scale'!B6:B18)</f>
        <v>B</v>
      </c>
    </row>
    <row r="7" spans="1:16">
      <c r="A7" s="30"/>
      <c r="B7" s="30"/>
      <c r="C7" s="30"/>
    </row>
    <row r="14" spans="1:16">
      <c r="B14" s="30"/>
      <c r="C14" s="30"/>
      <c r="D14" s="30"/>
      <c r="E14" s="30"/>
    </row>
    <row r="44" spans="1:2">
      <c r="A44" s="30"/>
      <c r="B44" s="30"/>
    </row>
    <row r="54" spans="1:2">
      <c r="A54" s="30"/>
      <c r="B54" s="30"/>
    </row>
  </sheetData>
  <phoneticPr fontId="14" type="noConversion"/>
  <conditionalFormatting sqref="P3:P6">
    <cfRule type="containsText" dxfId="6" priority="2" operator="containsText" text="A">
      <formula>NOT(ISERROR(SEARCH("A",P3)))</formula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:P6">
    <cfRule type="containsText" dxfId="5" priority="1" operator="containsText" text="B">
      <formula>NOT(ISERROR(SEARCH("B",P2)))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12" workbookViewId="0">
      <selection activeCell="M47" sqref="M47"/>
    </sheetView>
  </sheetViews>
  <sheetFormatPr baseColWidth="10" defaultRowHeight="15" x14ac:dyDescent="0"/>
  <cols>
    <col min="1" max="1" width="20.33203125" style="27" bestFit="1" customWidth="1"/>
    <col min="2" max="16" width="10.83203125" style="27"/>
  </cols>
  <sheetData>
    <row r="1" spans="1:16" s="17" customFormat="1" ht="30">
      <c r="A1" s="20"/>
      <c r="B1" s="21" t="s">
        <v>2</v>
      </c>
      <c r="C1" s="20" t="s">
        <v>20</v>
      </c>
      <c r="D1" s="22" t="s">
        <v>21</v>
      </c>
      <c r="E1" s="20" t="s">
        <v>3</v>
      </c>
      <c r="F1" s="20" t="s">
        <v>1</v>
      </c>
      <c r="G1" s="22" t="s">
        <v>22</v>
      </c>
      <c r="H1" s="22" t="s">
        <v>23</v>
      </c>
      <c r="I1" s="20" t="s">
        <v>24</v>
      </c>
      <c r="J1" s="22" t="s">
        <v>25</v>
      </c>
      <c r="K1" s="20" t="s">
        <v>26</v>
      </c>
      <c r="L1" s="20" t="s">
        <v>27</v>
      </c>
      <c r="M1" s="22" t="s">
        <v>28</v>
      </c>
      <c r="N1" s="23" t="s">
        <v>17</v>
      </c>
      <c r="O1" s="23" t="s">
        <v>18</v>
      </c>
      <c r="P1" s="24" t="s">
        <v>29</v>
      </c>
    </row>
    <row r="2" spans="1:16">
      <c r="A2" s="25" t="str">
        <f>'Master Gradebook'!A13</f>
        <v>Mulan</v>
      </c>
      <c r="B2" s="25">
        <f>'Master Gradebook'!B13</f>
        <v>10</v>
      </c>
      <c r="C2" s="25">
        <f>'Master Gradebook'!C13</f>
        <v>20</v>
      </c>
      <c r="D2" s="25">
        <f>'Master Gradebook'!D13</f>
        <v>0</v>
      </c>
      <c r="E2" s="25">
        <f>'Master Gradebook'!E13</f>
        <v>35</v>
      </c>
      <c r="F2" s="25">
        <f>'Master Gradebook'!F13</f>
        <v>78</v>
      </c>
      <c r="G2" s="25">
        <f>'Master Gradebook'!G13</f>
        <v>99</v>
      </c>
      <c r="H2" s="25">
        <f>'Master Gradebook'!H13</f>
        <v>6</v>
      </c>
      <c r="I2" s="25">
        <f>'Master Gradebook'!I13</f>
        <v>33</v>
      </c>
      <c r="J2" s="25">
        <f>'Master Gradebook'!J13</f>
        <v>5</v>
      </c>
      <c r="K2" s="25">
        <f>'Master Gradebook'!K13</f>
        <v>40</v>
      </c>
      <c r="L2" s="25">
        <f>'Master Gradebook'!L13</f>
        <v>38</v>
      </c>
      <c r="M2" s="25">
        <f>'Master Gradebook'!M13</f>
        <v>83</v>
      </c>
      <c r="N2" s="25">
        <f>'Master Gradebook'!N13</f>
        <v>447</v>
      </c>
      <c r="O2" s="25">
        <f>'Master Gradebook'!O13</f>
        <v>69.84375</v>
      </c>
      <c r="P2" s="25" t="str">
        <f>'Master Gradebook'!P13</f>
        <v>D+</v>
      </c>
    </row>
    <row r="3" spans="1:16">
      <c r="A3" s="27" t="s">
        <v>46</v>
      </c>
      <c r="B3" s="28">
        <f>'Master Gradebook'!B15+Mulan!B15</f>
        <v>8.0833333333333339</v>
      </c>
      <c r="C3" s="28">
        <f>'Master Gradebook'!C15+Mulan!C15</f>
        <v>40.166666666666664</v>
      </c>
      <c r="D3" s="28">
        <f>'Master Gradebook'!D15+Mulan!D15</f>
        <v>8.3333333333333339</v>
      </c>
      <c r="E3" s="28">
        <f>'Master Gradebook'!E15+Mulan!E15</f>
        <v>43.333333333333336</v>
      </c>
      <c r="F3" s="28">
        <f>'Master Gradebook'!F15+Mulan!F15</f>
        <v>85</v>
      </c>
      <c r="G3" s="28">
        <f>'Master Gradebook'!G15+Mulan!G15</f>
        <v>87.833333333333329</v>
      </c>
      <c r="H3" s="28">
        <f>'Master Gradebook'!H15+Mulan!H15</f>
        <v>6.25</v>
      </c>
      <c r="I3" s="28">
        <f>'Master Gradebook'!I15+Mulan!I15</f>
        <v>42.75</v>
      </c>
      <c r="J3" s="28">
        <f>'Master Gradebook'!J15+Mulan!J15</f>
        <v>6.5</v>
      </c>
      <c r="K3" s="28">
        <f>'Master Gradebook'!K15+Mulan!K15</f>
        <v>46.166666666666664</v>
      </c>
      <c r="L3" s="28">
        <f>'Master Gradebook'!L15+Mulan!L15</f>
        <v>86</v>
      </c>
      <c r="M3" s="28">
        <f>'Master Gradebook'!M15+Mulan!M15</f>
        <v>92.083333333333329</v>
      </c>
      <c r="N3" s="28">
        <f>'Master Gradebook'!N15+Mulan!N15</f>
        <v>552.5</v>
      </c>
      <c r="O3" s="28">
        <f>'Master Gradebook'!O15+Mulan!O15</f>
        <v>86.328125</v>
      </c>
      <c r="P3" s="19" t="str">
        <f>LOOKUP(O3,'Grading Scale'!A3:A15,'Grading Scale'!B3:B15)</f>
        <v>B</v>
      </c>
    </row>
    <row r="4" spans="1:16">
      <c r="A4" s="27" t="s">
        <v>19</v>
      </c>
      <c r="B4" s="27">
        <f>'Master Gradebook'!B16+Mulan!B16</f>
        <v>10</v>
      </c>
      <c r="C4" s="27">
        <f>'Master Gradebook'!C16+Mulan!C16</f>
        <v>50</v>
      </c>
      <c r="D4" s="27">
        <f>'Master Gradebook'!D16+Mulan!D16</f>
        <v>10</v>
      </c>
      <c r="E4" s="27">
        <f>'Master Gradebook'!E16+Mulan!E16</f>
        <v>50</v>
      </c>
      <c r="F4" s="27">
        <f>'Master Gradebook'!F16+Mulan!F16</f>
        <v>100</v>
      </c>
      <c r="G4" s="27">
        <f>'Master Gradebook'!G16+Mulan!G16</f>
        <v>100</v>
      </c>
      <c r="H4" s="27">
        <f>'Master Gradebook'!H16+Mulan!H16</f>
        <v>10</v>
      </c>
      <c r="I4" s="27">
        <f>'Master Gradebook'!I16+Mulan!I16</f>
        <v>50</v>
      </c>
      <c r="J4" s="27">
        <f>'Master Gradebook'!J16+Mulan!J16</f>
        <v>10</v>
      </c>
      <c r="K4" s="27">
        <f>'Master Gradebook'!K16+Mulan!K16</f>
        <v>50</v>
      </c>
      <c r="L4" s="27">
        <f>'Master Gradebook'!L16+Mulan!L16</f>
        <v>100</v>
      </c>
      <c r="M4" s="27">
        <f>'Master Gradebook'!M16+Mulan!M16</f>
        <v>100</v>
      </c>
      <c r="N4" s="27">
        <f>'Master Gradebook'!N16+Mulan!N16</f>
        <v>640</v>
      </c>
      <c r="O4" s="28">
        <v>100</v>
      </c>
      <c r="P4" s="19" t="str">
        <f>LOOKUP(O4,'Grading Scale'!A4:A16,'Grading Scale'!B4:B16)</f>
        <v>A+</v>
      </c>
    </row>
    <row r="5" spans="1:16">
      <c r="A5" s="27" t="s">
        <v>44</v>
      </c>
      <c r="B5" s="28">
        <f>(B2/B4)*100</f>
        <v>100</v>
      </c>
      <c r="C5" s="28">
        <f t="shared" ref="C5:O5" si="0">(C2/C4)*100</f>
        <v>40</v>
      </c>
      <c r="D5" s="28">
        <f t="shared" si="0"/>
        <v>0</v>
      </c>
      <c r="E5" s="28">
        <f t="shared" si="0"/>
        <v>70</v>
      </c>
      <c r="F5" s="28">
        <f t="shared" si="0"/>
        <v>78</v>
      </c>
      <c r="G5" s="28">
        <f t="shared" si="0"/>
        <v>99</v>
      </c>
      <c r="H5" s="28">
        <f t="shared" si="0"/>
        <v>60</v>
      </c>
      <c r="I5" s="28">
        <f t="shared" si="0"/>
        <v>66</v>
      </c>
      <c r="J5" s="28">
        <f t="shared" si="0"/>
        <v>50</v>
      </c>
      <c r="K5" s="28">
        <f t="shared" si="0"/>
        <v>80</v>
      </c>
      <c r="L5" s="28">
        <f t="shared" si="0"/>
        <v>38</v>
      </c>
      <c r="M5" s="28">
        <f t="shared" si="0"/>
        <v>83</v>
      </c>
      <c r="N5" s="28">
        <f t="shared" si="0"/>
        <v>69.84375</v>
      </c>
      <c r="O5" s="28">
        <f t="shared" si="0"/>
        <v>69.84375</v>
      </c>
      <c r="P5" s="19" t="str">
        <f>LOOKUP(O5,'Grading Scale'!A5:A17,'Grading Scale'!B5:B17)</f>
        <v>D+</v>
      </c>
    </row>
    <row r="6" spans="1:16" s="18" customFormat="1">
      <c r="A6" s="29" t="s">
        <v>45</v>
      </c>
      <c r="B6" s="29">
        <f>(B3/B4)*100</f>
        <v>80.833333333333329</v>
      </c>
      <c r="C6" s="29">
        <f>(C3/C4)*100</f>
        <v>80.333333333333329</v>
      </c>
      <c r="D6" s="29">
        <f>(D3/D4)*100</f>
        <v>83.333333333333343</v>
      </c>
      <c r="E6" s="29">
        <f t="shared" ref="E6:O6" si="1">(E3/E4)*100</f>
        <v>86.666666666666671</v>
      </c>
      <c r="F6" s="29">
        <f t="shared" si="1"/>
        <v>85</v>
      </c>
      <c r="G6" s="29">
        <f t="shared" si="1"/>
        <v>87.833333333333329</v>
      </c>
      <c r="H6" s="29">
        <f t="shared" si="1"/>
        <v>62.5</v>
      </c>
      <c r="I6" s="29">
        <f t="shared" si="1"/>
        <v>85.5</v>
      </c>
      <c r="J6" s="29">
        <f t="shared" si="1"/>
        <v>65</v>
      </c>
      <c r="K6" s="29">
        <f t="shared" si="1"/>
        <v>92.333333333333329</v>
      </c>
      <c r="L6" s="29">
        <f t="shared" si="1"/>
        <v>86</v>
      </c>
      <c r="M6" s="29">
        <f t="shared" si="1"/>
        <v>92.083333333333329</v>
      </c>
      <c r="N6" s="29">
        <f t="shared" si="1"/>
        <v>86.328125</v>
      </c>
      <c r="O6" s="29">
        <f t="shared" si="1"/>
        <v>86.328125</v>
      </c>
      <c r="P6" s="26" t="str">
        <f>LOOKUP(O6,'Grading Scale'!A6:A18,'Grading Scale'!B6:B18)</f>
        <v>B</v>
      </c>
    </row>
    <row r="7" spans="1:16">
      <c r="A7" s="30"/>
      <c r="B7" s="30"/>
      <c r="C7" s="30"/>
    </row>
    <row r="14" spans="1:16">
      <c r="B14" s="30"/>
      <c r="C14" s="30"/>
      <c r="D14" s="30"/>
      <c r="E14" s="30"/>
    </row>
    <row r="44" spans="1:2">
      <c r="A44" s="30"/>
      <c r="B44" s="30"/>
    </row>
    <row r="54" spans="1:2">
      <c r="A54" s="30"/>
      <c r="B54" s="30"/>
    </row>
  </sheetData>
  <phoneticPr fontId="14" type="noConversion"/>
  <conditionalFormatting sqref="P3:P6">
    <cfRule type="containsText" dxfId="4" priority="2" operator="containsText" text="B">
      <formula>NOT(ISERROR(SEARCH("B",P3)))</formula>
    </cfRule>
    <cfRule type="containsText" dxfId="3" priority="3" operator="containsText" text="A">
      <formula>NOT(ISERROR(SEARCH("A",P3)))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:P6">
    <cfRule type="containsText" dxfId="2" priority="1" operator="containsText" text="D">
      <formula>NOT(ISERROR(SEARCH("D",P2)))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12" workbookViewId="0">
      <selection activeCell="H49" sqref="H49"/>
    </sheetView>
  </sheetViews>
  <sheetFormatPr baseColWidth="10" defaultRowHeight="15" x14ac:dyDescent="0"/>
  <cols>
    <col min="1" max="1" width="20.33203125" style="27" bestFit="1" customWidth="1"/>
    <col min="2" max="16" width="10.83203125" style="27"/>
  </cols>
  <sheetData>
    <row r="1" spans="1:16" s="17" customFormat="1" ht="30">
      <c r="A1" s="20"/>
      <c r="B1" s="21" t="s">
        <v>2</v>
      </c>
      <c r="C1" s="20" t="s">
        <v>20</v>
      </c>
      <c r="D1" s="22" t="s">
        <v>21</v>
      </c>
      <c r="E1" s="20" t="s">
        <v>3</v>
      </c>
      <c r="F1" s="20" t="s">
        <v>1</v>
      </c>
      <c r="G1" s="22" t="s">
        <v>22</v>
      </c>
      <c r="H1" s="22" t="s">
        <v>23</v>
      </c>
      <c r="I1" s="20" t="s">
        <v>24</v>
      </c>
      <c r="J1" s="22" t="s">
        <v>25</v>
      </c>
      <c r="K1" s="20" t="s">
        <v>26</v>
      </c>
      <c r="L1" s="20" t="s">
        <v>27</v>
      </c>
      <c r="M1" s="22" t="s">
        <v>28</v>
      </c>
      <c r="N1" s="23" t="s">
        <v>17</v>
      </c>
      <c r="O1" s="23" t="s">
        <v>18</v>
      </c>
      <c r="P1" s="24" t="s">
        <v>29</v>
      </c>
    </row>
    <row r="2" spans="1:16">
      <c r="A2" s="25" t="str">
        <f>'Master Gradebook'!A14</f>
        <v>Flounder</v>
      </c>
      <c r="B2" s="25">
        <f>'Master Gradebook'!B14</f>
        <v>10</v>
      </c>
      <c r="C2" s="25">
        <f>'Master Gradebook'!C14</f>
        <v>50</v>
      </c>
      <c r="D2" s="25">
        <f>'Master Gradebook'!D14</f>
        <v>10</v>
      </c>
      <c r="E2" s="25">
        <f>'Master Gradebook'!E14</f>
        <v>45</v>
      </c>
      <c r="F2" s="25">
        <f>'Master Gradebook'!F14</f>
        <v>72</v>
      </c>
      <c r="G2" s="25">
        <f>'Master Gradebook'!G14</f>
        <v>75</v>
      </c>
      <c r="H2" s="25">
        <f>'Master Gradebook'!H14</f>
        <v>10</v>
      </c>
      <c r="I2" s="25">
        <f>'Master Gradebook'!I14</f>
        <v>39</v>
      </c>
      <c r="J2" s="25">
        <f>'Master Gradebook'!J14</f>
        <v>9</v>
      </c>
      <c r="K2" s="25">
        <f>'Master Gradebook'!K14</f>
        <v>39</v>
      </c>
      <c r="L2" s="25">
        <f>'Master Gradebook'!L14</f>
        <v>97</v>
      </c>
      <c r="M2" s="25">
        <f>'Master Gradebook'!M14</f>
        <v>87</v>
      </c>
      <c r="N2" s="25">
        <f>'Master Gradebook'!N14</f>
        <v>543</v>
      </c>
      <c r="O2" s="25">
        <f>'Master Gradebook'!O14</f>
        <v>84.84375</v>
      </c>
      <c r="P2" s="25" t="str">
        <f>'Master Gradebook'!P14</f>
        <v>B</v>
      </c>
    </row>
    <row r="3" spans="1:16">
      <c r="A3" s="27" t="s">
        <v>46</v>
      </c>
      <c r="B3" s="28">
        <f>'Master Gradebook'!B15+Flounder!B15</f>
        <v>8.0833333333333339</v>
      </c>
      <c r="C3" s="28">
        <f>'Master Gradebook'!C15+Flounder!C15</f>
        <v>40.166666666666664</v>
      </c>
      <c r="D3" s="28">
        <f>'Master Gradebook'!D15+Flounder!D15</f>
        <v>8.3333333333333339</v>
      </c>
      <c r="E3" s="28">
        <f>'Master Gradebook'!E15+Flounder!E15</f>
        <v>43.333333333333336</v>
      </c>
      <c r="F3" s="28">
        <f>'Master Gradebook'!F15+Flounder!F15</f>
        <v>85</v>
      </c>
      <c r="G3" s="28">
        <f>'Master Gradebook'!G15+Flounder!G15</f>
        <v>87.833333333333329</v>
      </c>
      <c r="H3" s="28">
        <f>'Master Gradebook'!H15+Flounder!H15</f>
        <v>6.25</v>
      </c>
      <c r="I3" s="28">
        <f>'Master Gradebook'!I15+Flounder!I15</f>
        <v>42.75</v>
      </c>
      <c r="J3" s="28">
        <f>'Master Gradebook'!J15+Flounder!J15</f>
        <v>6.5</v>
      </c>
      <c r="K3" s="28">
        <f>'Master Gradebook'!K15+Flounder!K15</f>
        <v>46.166666666666664</v>
      </c>
      <c r="L3" s="28">
        <f>'Master Gradebook'!L15+Flounder!L15</f>
        <v>86</v>
      </c>
      <c r="M3" s="28">
        <f>'Master Gradebook'!M15+Flounder!M15</f>
        <v>92.083333333333329</v>
      </c>
      <c r="N3" s="28">
        <f>'Master Gradebook'!N15+Flounder!N15</f>
        <v>552.5</v>
      </c>
      <c r="O3" s="28">
        <f>'Master Gradebook'!O15+Flounder!O15</f>
        <v>86.328125</v>
      </c>
      <c r="P3" s="19" t="str">
        <f>LOOKUP(O3,'Grading Scale'!A3:A15,'Grading Scale'!B3:B15)</f>
        <v>B</v>
      </c>
    </row>
    <row r="4" spans="1:16">
      <c r="A4" s="27" t="s">
        <v>19</v>
      </c>
      <c r="B4" s="27">
        <f>'Master Gradebook'!B16+Flounder!B16</f>
        <v>10</v>
      </c>
      <c r="C4" s="27">
        <f>'Master Gradebook'!C16+Flounder!C16</f>
        <v>50</v>
      </c>
      <c r="D4" s="27">
        <f>'Master Gradebook'!D16+Flounder!D16</f>
        <v>10</v>
      </c>
      <c r="E4" s="27">
        <f>'Master Gradebook'!E16+Flounder!E16</f>
        <v>50</v>
      </c>
      <c r="F4" s="27">
        <f>'Master Gradebook'!F16+Flounder!F16</f>
        <v>100</v>
      </c>
      <c r="G4" s="27">
        <f>'Master Gradebook'!G16+Flounder!G16</f>
        <v>100</v>
      </c>
      <c r="H4" s="27">
        <f>'Master Gradebook'!H16+Flounder!H16</f>
        <v>10</v>
      </c>
      <c r="I4" s="27">
        <f>'Master Gradebook'!I16+Flounder!I16</f>
        <v>50</v>
      </c>
      <c r="J4" s="27">
        <f>'Master Gradebook'!J16+Flounder!J16</f>
        <v>10</v>
      </c>
      <c r="K4" s="27">
        <f>'Master Gradebook'!K16+Flounder!K16</f>
        <v>50</v>
      </c>
      <c r="L4" s="27">
        <f>'Master Gradebook'!L16+Flounder!L16</f>
        <v>100</v>
      </c>
      <c r="M4" s="27">
        <f>'Master Gradebook'!M16+Flounder!M16</f>
        <v>100</v>
      </c>
      <c r="N4" s="27">
        <f>'Master Gradebook'!N16+Flounder!N16</f>
        <v>640</v>
      </c>
      <c r="O4" s="28">
        <v>100</v>
      </c>
      <c r="P4" s="19" t="str">
        <f>LOOKUP(O4,'Grading Scale'!A4:A16,'Grading Scale'!B4:B16)</f>
        <v>A+</v>
      </c>
    </row>
    <row r="5" spans="1:16">
      <c r="A5" s="27" t="s">
        <v>44</v>
      </c>
      <c r="B5" s="28">
        <f>(B2/B4)*100</f>
        <v>100</v>
      </c>
      <c r="C5" s="28">
        <f t="shared" ref="C5:O5" si="0">(C2/C4)*100</f>
        <v>100</v>
      </c>
      <c r="D5" s="28">
        <f t="shared" si="0"/>
        <v>100</v>
      </c>
      <c r="E5" s="28">
        <f t="shared" si="0"/>
        <v>90</v>
      </c>
      <c r="F5" s="28">
        <f t="shared" si="0"/>
        <v>72</v>
      </c>
      <c r="G5" s="28">
        <f t="shared" si="0"/>
        <v>75</v>
      </c>
      <c r="H5" s="28">
        <f t="shared" si="0"/>
        <v>100</v>
      </c>
      <c r="I5" s="28">
        <f t="shared" si="0"/>
        <v>78</v>
      </c>
      <c r="J5" s="28">
        <f t="shared" si="0"/>
        <v>90</v>
      </c>
      <c r="K5" s="28">
        <f t="shared" si="0"/>
        <v>78</v>
      </c>
      <c r="L5" s="28">
        <f t="shared" si="0"/>
        <v>97</v>
      </c>
      <c r="M5" s="28">
        <f t="shared" si="0"/>
        <v>87</v>
      </c>
      <c r="N5" s="28">
        <f t="shared" si="0"/>
        <v>84.84375</v>
      </c>
      <c r="O5" s="28">
        <f t="shared" si="0"/>
        <v>84.84375</v>
      </c>
      <c r="P5" s="19" t="str">
        <f>LOOKUP(O5,'Grading Scale'!A5:A17,'Grading Scale'!B5:B17)</f>
        <v>B</v>
      </c>
    </row>
    <row r="6" spans="1:16" s="18" customFormat="1">
      <c r="A6" s="29" t="s">
        <v>45</v>
      </c>
      <c r="B6" s="29">
        <f>(B3/B4)*100</f>
        <v>80.833333333333329</v>
      </c>
      <c r="C6" s="29">
        <f>(C3/C4)*100</f>
        <v>80.333333333333329</v>
      </c>
      <c r="D6" s="29">
        <f>(D3/D4)*100</f>
        <v>83.333333333333343</v>
      </c>
      <c r="E6" s="29">
        <f t="shared" ref="E6:O6" si="1">(E3/E4)*100</f>
        <v>86.666666666666671</v>
      </c>
      <c r="F6" s="29">
        <f t="shared" si="1"/>
        <v>85</v>
      </c>
      <c r="G6" s="29">
        <f t="shared" si="1"/>
        <v>87.833333333333329</v>
      </c>
      <c r="H6" s="29">
        <f t="shared" si="1"/>
        <v>62.5</v>
      </c>
      <c r="I6" s="29">
        <f t="shared" si="1"/>
        <v>85.5</v>
      </c>
      <c r="J6" s="29">
        <f t="shared" si="1"/>
        <v>65</v>
      </c>
      <c r="K6" s="29">
        <f t="shared" si="1"/>
        <v>92.333333333333329</v>
      </c>
      <c r="L6" s="29">
        <f t="shared" si="1"/>
        <v>86</v>
      </c>
      <c r="M6" s="29">
        <f t="shared" si="1"/>
        <v>92.083333333333329</v>
      </c>
      <c r="N6" s="29">
        <f t="shared" si="1"/>
        <v>86.328125</v>
      </c>
      <c r="O6" s="29">
        <f t="shared" si="1"/>
        <v>86.328125</v>
      </c>
      <c r="P6" s="26" t="str">
        <f>LOOKUP(O6,'Grading Scale'!A6:A18,'Grading Scale'!B6:B18)</f>
        <v>B</v>
      </c>
    </row>
    <row r="7" spans="1:16">
      <c r="A7" s="30"/>
      <c r="B7" s="30"/>
      <c r="C7" s="30"/>
    </row>
    <row r="14" spans="1:16">
      <c r="B14" s="30"/>
      <c r="C14" s="30"/>
      <c r="D14" s="30"/>
      <c r="E14" s="30"/>
    </row>
    <row r="44" spans="1:2">
      <c r="A44" s="30"/>
      <c r="B44" s="30"/>
    </row>
    <row r="54" spans="1:2">
      <c r="A54" s="30"/>
      <c r="B54" s="30"/>
    </row>
  </sheetData>
  <phoneticPr fontId="14" type="noConversion"/>
  <conditionalFormatting sqref="P3:P6">
    <cfRule type="containsText" dxfId="1" priority="2" operator="containsText" text="A">
      <formula>NOT(ISERROR(SEARCH("A",P3)))</formula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:P6">
    <cfRule type="containsText" dxfId="0" priority="1" operator="containsText" text="B">
      <formula>NOT(ISERROR(SEARCH("B",P2)))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O17" sqref="O17"/>
    </sheetView>
  </sheetViews>
  <sheetFormatPr baseColWidth="10" defaultRowHeight="15" x14ac:dyDescent="0"/>
  <sheetData>
    <row r="1" spans="1:2" s="1" customFormat="1" ht="23">
      <c r="A1" s="4" t="s">
        <v>30</v>
      </c>
      <c r="B1" s="5"/>
    </row>
    <row r="2" spans="1:2">
      <c r="A2" s="12">
        <v>0</v>
      </c>
      <c r="B2" s="3" t="s">
        <v>31</v>
      </c>
    </row>
    <row r="3" spans="1:2">
      <c r="A3" s="12">
        <v>60</v>
      </c>
      <c r="B3" s="3" t="s">
        <v>32</v>
      </c>
    </row>
    <row r="4" spans="1:2">
      <c r="A4" s="12">
        <v>64</v>
      </c>
      <c r="B4" s="3" t="s">
        <v>33</v>
      </c>
    </row>
    <row r="5" spans="1:2">
      <c r="A5" s="12">
        <v>67</v>
      </c>
      <c r="B5" s="3" t="s">
        <v>34</v>
      </c>
    </row>
    <row r="6" spans="1:2">
      <c r="A6" s="12">
        <v>70</v>
      </c>
      <c r="B6" s="3" t="s">
        <v>35</v>
      </c>
    </row>
    <row r="7" spans="1:2">
      <c r="A7" s="12">
        <v>74</v>
      </c>
      <c r="B7" s="3" t="s">
        <v>36</v>
      </c>
    </row>
    <row r="8" spans="1:2">
      <c r="A8" s="12">
        <v>77</v>
      </c>
      <c r="B8" s="3" t="s">
        <v>37</v>
      </c>
    </row>
    <row r="9" spans="1:2">
      <c r="A9" s="12">
        <v>80</v>
      </c>
      <c r="B9" s="3" t="s">
        <v>38</v>
      </c>
    </row>
    <row r="10" spans="1:2">
      <c r="A10" s="12">
        <v>84</v>
      </c>
      <c r="B10" s="3" t="s">
        <v>39</v>
      </c>
    </row>
    <row r="11" spans="1:2">
      <c r="A11" s="12">
        <v>87</v>
      </c>
      <c r="B11" s="3" t="s">
        <v>40</v>
      </c>
    </row>
    <row r="12" spans="1:2">
      <c r="A12" s="12">
        <v>90</v>
      </c>
      <c r="B12" s="3" t="s">
        <v>41</v>
      </c>
    </row>
    <row r="13" spans="1:2">
      <c r="A13" s="12">
        <v>94</v>
      </c>
      <c r="B13" s="3" t="s">
        <v>42</v>
      </c>
    </row>
    <row r="14" spans="1:2">
      <c r="A14" s="12">
        <v>100</v>
      </c>
      <c r="B14" s="3" t="s">
        <v>43</v>
      </c>
    </row>
    <row r="16" spans="1:2">
      <c r="A16" s="2"/>
    </row>
    <row r="17" spans="1:1">
      <c r="A17" s="2"/>
    </row>
  </sheetData>
  <phoneticPr fontId="14" type="noConversion"/>
  <conditionalFormatting sqref="B2:B14">
    <cfRule type="containsText" dxfId="30" priority="5" operator="containsText" text="D">
      <formula>NOT(ISERROR(SEARCH("D",B2)))</formula>
    </cfRule>
    <cfRule type="containsText" dxfId="29" priority="4" operator="containsText" text="F">
      <formula>NOT(ISERROR(SEARCH("F",B2)))</formula>
    </cfRule>
    <cfRule type="containsText" dxfId="28" priority="3" operator="containsText" text="C">
      <formula>NOT(ISERROR(SEARCH("C",B2)))</formula>
    </cfRule>
    <cfRule type="containsText" dxfId="27" priority="2" operator="containsText" text="B">
      <formula>NOT(ISERROR(SEARCH("B",B2)))</formula>
    </cfRule>
    <cfRule type="containsText" dxfId="26" priority="1" operator="containsText" text="A">
      <formula>NOT(ISERROR(SEARCH("A",B2)))</formula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selection activeCell="B5" sqref="B5:O5"/>
    </sheetView>
  </sheetViews>
  <sheetFormatPr baseColWidth="10" defaultRowHeight="15" x14ac:dyDescent="0"/>
  <cols>
    <col min="1" max="1" width="20.33203125" style="27" bestFit="1" customWidth="1"/>
    <col min="2" max="16" width="10.83203125" style="27"/>
  </cols>
  <sheetData>
    <row r="1" spans="1:16" s="17" customFormat="1" ht="30">
      <c r="A1" s="20"/>
      <c r="B1" s="21" t="s">
        <v>2</v>
      </c>
      <c r="C1" s="20" t="s">
        <v>20</v>
      </c>
      <c r="D1" s="22" t="s">
        <v>21</v>
      </c>
      <c r="E1" s="20" t="s">
        <v>3</v>
      </c>
      <c r="F1" s="20" t="s">
        <v>1</v>
      </c>
      <c r="G1" s="22" t="s">
        <v>22</v>
      </c>
      <c r="H1" s="22" t="s">
        <v>23</v>
      </c>
      <c r="I1" s="20" t="s">
        <v>24</v>
      </c>
      <c r="J1" s="22" t="s">
        <v>25</v>
      </c>
      <c r="K1" s="20" t="s">
        <v>26</v>
      </c>
      <c r="L1" s="20" t="s">
        <v>27</v>
      </c>
      <c r="M1" s="22" t="s">
        <v>28</v>
      </c>
      <c r="N1" s="23" t="s">
        <v>17</v>
      </c>
      <c r="O1" s="23" t="s">
        <v>18</v>
      </c>
      <c r="P1" s="24" t="s">
        <v>29</v>
      </c>
    </row>
    <row r="2" spans="1:16">
      <c r="A2" s="25" t="str">
        <f>'Master Gradebook'!A3</f>
        <v>Cinderella</v>
      </c>
      <c r="B2" s="25">
        <f>'Master Gradebook'!B3</f>
        <v>9</v>
      </c>
      <c r="C2" s="25">
        <f>'Master Gradebook'!C3</f>
        <v>45</v>
      </c>
      <c r="D2" s="25">
        <f>'Master Gradebook'!D3</f>
        <v>10</v>
      </c>
      <c r="E2" s="25">
        <f>'Master Gradebook'!E3</f>
        <v>49</v>
      </c>
      <c r="F2" s="25">
        <f>'Master Gradebook'!F3</f>
        <v>98</v>
      </c>
      <c r="G2" s="25">
        <f>'Master Gradebook'!G3</f>
        <v>97</v>
      </c>
      <c r="H2" s="25">
        <f>'Master Gradebook'!H3</f>
        <v>10</v>
      </c>
      <c r="I2" s="25">
        <f>'Master Gradebook'!I3</f>
        <v>49</v>
      </c>
      <c r="J2" s="25">
        <f>'Master Gradebook'!J3</f>
        <v>10</v>
      </c>
      <c r="K2" s="25">
        <f>'Master Gradebook'!K3</f>
        <v>50</v>
      </c>
      <c r="L2" s="25">
        <f>'Master Gradebook'!L3</f>
        <v>90</v>
      </c>
      <c r="M2" s="25">
        <f>'Master Gradebook'!M3</f>
        <v>98</v>
      </c>
      <c r="N2" s="25">
        <f>'Master Gradebook'!N3</f>
        <v>615</v>
      </c>
      <c r="O2" s="26">
        <f>'Master Gradebook'!O3</f>
        <v>96.09375</v>
      </c>
      <c r="P2" s="19" t="str">
        <f>LOOKUP(O2,'Grading Scale'!A2:A14,'Grading Scale'!B2:B14)</f>
        <v>A</v>
      </c>
    </row>
    <row r="3" spans="1:16">
      <c r="A3" s="27" t="s">
        <v>46</v>
      </c>
      <c r="B3" s="28">
        <f>'Master Gradebook'!B15+Cinderella!B15</f>
        <v>8.0833333333333339</v>
      </c>
      <c r="C3" s="28">
        <f>'Master Gradebook'!C15+Cinderella!C15</f>
        <v>40.166666666666664</v>
      </c>
      <c r="D3" s="28">
        <f>'Master Gradebook'!D15+Cinderella!D15</f>
        <v>8.3333333333333339</v>
      </c>
      <c r="E3" s="28">
        <f>'Master Gradebook'!E15+Cinderella!E15</f>
        <v>43.333333333333336</v>
      </c>
      <c r="F3" s="28">
        <f>'Master Gradebook'!F15+Cinderella!F15</f>
        <v>85</v>
      </c>
      <c r="G3" s="28">
        <f>'Master Gradebook'!G15+Cinderella!G15</f>
        <v>87.833333333333329</v>
      </c>
      <c r="H3" s="28">
        <f>'Master Gradebook'!H15+Cinderella!H15</f>
        <v>6.25</v>
      </c>
      <c r="I3" s="28">
        <f>'Master Gradebook'!I15+Cinderella!I15</f>
        <v>42.75</v>
      </c>
      <c r="J3" s="28">
        <f>'Master Gradebook'!J15+Cinderella!J15</f>
        <v>6.5</v>
      </c>
      <c r="K3" s="28">
        <f>'Master Gradebook'!K15+Cinderella!K15</f>
        <v>46.166666666666664</v>
      </c>
      <c r="L3" s="28">
        <f>'Master Gradebook'!L15+Cinderella!L15</f>
        <v>86</v>
      </c>
      <c r="M3" s="28">
        <f>'Master Gradebook'!M15+Cinderella!M15</f>
        <v>92.083333333333329</v>
      </c>
      <c r="N3" s="28">
        <f>'Master Gradebook'!N15+Cinderella!N15</f>
        <v>552.5</v>
      </c>
      <c r="O3" s="28">
        <f>'Master Gradebook'!O15+Cinderella!O15</f>
        <v>86.328125</v>
      </c>
      <c r="P3" s="19" t="str">
        <f>LOOKUP(O3,'Grading Scale'!A3:A15,'Grading Scale'!B3:B15)</f>
        <v>B</v>
      </c>
    </row>
    <row r="4" spans="1:16">
      <c r="A4" s="27" t="s">
        <v>19</v>
      </c>
      <c r="B4" s="27">
        <f>'Master Gradebook'!B16+Cinderella!B16</f>
        <v>10</v>
      </c>
      <c r="C4" s="27">
        <f>'Master Gradebook'!C16+Cinderella!C16</f>
        <v>50</v>
      </c>
      <c r="D4" s="27">
        <f>'Master Gradebook'!D16+Cinderella!D16</f>
        <v>10</v>
      </c>
      <c r="E4" s="27">
        <f>'Master Gradebook'!E16+Cinderella!E16</f>
        <v>50</v>
      </c>
      <c r="F4" s="27">
        <f>'Master Gradebook'!F16+Cinderella!F16</f>
        <v>100</v>
      </c>
      <c r="G4" s="27">
        <f>'Master Gradebook'!G16+Cinderella!G16</f>
        <v>100</v>
      </c>
      <c r="H4" s="27">
        <f>'Master Gradebook'!H16+Cinderella!H16</f>
        <v>10</v>
      </c>
      <c r="I4" s="27">
        <f>'Master Gradebook'!I16+Cinderella!I16</f>
        <v>50</v>
      </c>
      <c r="J4" s="27">
        <f>'Master Gradebook'!J16+Cinderella!J16</f>
        <v>10</v>
      </c>
      <c r="K4" s="27">
        <f>'Master Gradebook'!K16+Cinderella!K16</f>
        <v>50</v>
      </c>
      <c r="L4" s="27">
        <f>'Master Gradebook'!L16+Cinderella!L16</f>
        <v>100</v>
      </c>
      <c r="M4" s="27">
        <f>'Master Gradebook'!M16+Cinderella!M16</f>
        <v>100</v>
      </c>
      <c r="N4" s="27">
        <f>'Master Gradebook'!N16+Cinderella!N16</f>
        <v>640</v>
      </c>
      <c r="O4" s="28">
        <v>100</v>
      </c>
      <c r="P4" s="19" t="str">
        <f>LOOKUP(O4,'Grading Scale'!A4:A16,'Grading Scale'!B4:B16)</f>
        <v>A+</v>
      </c>
    </row>
    <row r="5" spans="1:16">
      <c r="A5" s="27" t="s">
        <v>44</v>
      </c>
      <c r="B5" s="27">
        <f>(B2/B4)*100</f>
        <v>90</v>
      </c>
      <c r="C5" s="27">
        <f>(C2/C4)*100</f>
        <v>90</v>
      </c>
      <c r="D5" s="27">
        <f t="shared" ref="D5:O5" si="0">(D2/D4)*100</f>
        <v>100</v>
      </c>
      <c r="E5" s="27">
        <f t="shared" si="0"/>
        <v>98</v>
      </c>
      <c r="F5" s="27">
        <f t="shared" si="0"/>
        <v>98</v>
      </c>
      <c r="G5" s="27">
        <f t="shared" si="0"/>
        <v>97</v>
      </c>
      <c r="H5" s="27">
        <f t="shared" si="0"/>
        <v>100</v>
      </c>
      <c r="I5" s="27">
        <f t="shared" si="0"/>
        <v>98</v>
      </c>
      <c r="J5" s="27">
        <f t="shared" si="0"/>
        <v>100</v>
      </c>
      <c r="K5" s="27">
        <f t="shared" si="0"/>
        <v>100</v>
      </c>
      <c r="L5" s="27">
        <f t="shared" si="0"/>
        <v>90</v>
      </c>
      <c r="M5" s="27">
        <f t="shared" si="0"/>
        <v>98</v>
      </c>
      <c r="N5" s="29">
        <f t="shared" si="0"/>
        <v>96.09375</v>
      </c>
      <c r="O5" s="29">
        <f t="shared" si="0"/>
        <v>96.09375</v>
      </c>
      <c r="P5" s="19" t="str">
        <f>LOOKUP(O5,'Grading Scale'!A5:A17,'Grading Scale'!B5:B17)</f>
        <v>A</v>
      </c>
    </row>
    <row r="6" spans="1:16" s="18" customFormat="1">
      <c r="A6" s="29" t="s">
        <v>45</v>
      </c>
      <c r="B6" s="29">
        <f>(B3/B4)*100</f>
        <v>80.833333333333329</v>
      </c>
      <c r="C6" s="29">
        <f>(C3/C4)*100</f>
        <v>80.333333333333329</v>
      </c>
      <c r="D6" s="29">
        <f>(D3/D4)*100</f>
        <v>83.333333333333343</v>
      </c>
      <c r="E6" s="29">
        <f t="shared" ref="E6:O6" si="1">(E3/E4)*100</f>
        <v>86.666666666666671</v>
      </c>
      <c r="F6" s="29">
        <f t="shared" si="1"/>
        <v>85</v>
      </c>
      <c r="G6" s="29">
        <f t="shared" si="1"/>
        <v>87.833333333333329</v>
      </c>
      <c r="H6" s="29">
        <f t="shared" si="1"/>
        <v>62.5</v>
      </c>
      <c r="I6" s="29">
        <f t="shared" si="1"/>
        <v>85.5</v>
      </c>
      <c r="J6" s="29">
        <f t="shared" si="1"/>
        <v>65</v>
      </c>
      <c r="K6" s="29">
        <f t="shared" si="1"/>
        <v>92.333333333333329</v>
      </c>
      <c r="L6" s="29">
        <f t="shared" si="1"/>
        <v>86</v>
      </c>
      <c r="M6" s="29">
        <f t="shared" si="1"/>
        <v>92.083333333333329</v>
      </c>
      <c r="N6" s="29">
        <f t="shared" si="1"/>
        <v>86.328125</v>
      </c>
      <c r="O6" s="29">
        <f t="shared" si="1"/>
        <v>86.328125</v>
      </c>
      <c r="P6" s="26" t="str">
        <f>LOOKUP(O6,'Grading Scale'!A6:A18,'Grading Scale'!B6:B18)</f>
        <v>B</v>
      </c>
    </row>
    <row r="7" spans="1:16">
      <c r="A7" s="30"/>
      <c r="B7" s="30"/>
      <c r="C7" s="30"/>
    </row>
    <row r="14" spans="1:16">
      <c r="B14" s="30"/>
      <c r="C14" s="30"/>
      <c r="D14" s="30"/>
      <c r="E14" s="30"/>
    </row>
    <row r="44" spans="1:2">
      <c r="A44" s="30"/>
      <c r="B44" s="30"/>
    </row>
    <row r="54" spans="1:2">
      <c r="A54" s="30"/>
      <c r="B54" s="30"/>
    </row>
  </sheetData>
  <phoneticPr fontId="14" type="noConversion"/>
  <conditionalFormatting sqref="P2:P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25" priority="5" operator="containsText" text="A">
      <formula>NOT(ISERROR(SEARCH("A",P2)))</formula>
    </cfRule>
    <cfRule type="containsText" dxfId="24" priority="4" operator="containsText" text="B">
      <formula>NOT(ISERROR(SEARCH("B",P2)))</formula>
    </cfRule>
  </conditionalFormatting>
  <pageMargins left="0.75" right="0.75" top="1" bottom="1" header="0.5" footer="0.5"/>
  <pageSetup orientation="portrait" horizontalDpi="4294967292" verticalDpi="4294967292"/>
  <ignoredErrors>
    <ignoredError sqref="N3:O3 B3:H4 I3:I4 J3:J4 K3:K4 L3:M4 N4 P4:P6" emptyCellReference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selection activeCell="B5" sqref="B5:O5"/>
    </sheetView>
  </sheetViews>
  <sheetFormatPr baseColWidth="10" defaultRowHeight="15" x14ac:dyDescent="0"/>
  <cols>
    <col min="1" max="1" width="20.33203125" style="27" bestFit="1" customWidth="1"/>
    <col min="2" max="16" width="10.83203125" style="27"/>
  </cols>
  <sheetData>
    <row r="1" spans="1:16" s="17" customFormat="1" ht="30">
      <c r="A1" s="20"/>
      <c r="B1" s="21" t="s">
        <v>2</v>
      </c>
      <c r="C1" s="20" t="s">
        <v>20</v>
      </c>
      <c r="D1" s="22" t="s">
        <v>21</v>
      </c>
      <c r="E1" s="20" t="s">
        <v>3</v>
      </c>
      <c r="F1" s="20" t="s">
        <v>1</v>
      </c>
      <c r="G1" s="22" t="s">
        <v>22</v>
      </c>
      <c r="H1" s="22" t="s">
        <v>23</v>
      </c>
      <c r="I1" s="20" t="s">
        <v>24</v>
      </c>
      <c r="J1" s="22" t="s">
        <v>25</v>
      </c>
      <c r="K1" s="20" t="s">
        <v>26</v>
      </c>
      <c r="L1" s="20" t="s">
        <v>27</v>
      </c>
      <c r="M1" s="22" t="s">
        <v>28</v>
      </c>
      <c r="N1" s="23" t="s">
        <v>17</v>
      </c>
      <c r="O1" s="23" t="s">
        <v>18</v>
      </c>
      <c r="P1" s="24" t="s">
        <v>29</v>
      </c>
    </row>
    <row r="2" spans="1:16">
      <c r="A2" s="25" t="str">
        <f>'Master Gradebook'!A4</f>
        <v>Aurora</v>
      </c>
      <c r="B2" s="25">
        <f>'Master Gradebook'!B4</f>
        <v>8</v>
      </c>
      <c r="C2" s="25">
        <f>'Master Gradebook'!C4</f>
        <v>43</v>
      </c>
      <c r="D2" s="25">
        <f>'Master Gradebook'!D4</f>
        <v>9</v>
      </c>
      <c r="E2" s="25">
        <f>'Master Gradebook'!E4</f>
        <v>45</v>
      </c>
      <c r="F2" s="25">
        <f>'Master Gradebook'!F4</f>
        <v>99</v>
      </c>
      <c r="G2" s="25">
        <f>'Master Gradebook'!G4</f>
        <v>100</v>
      </c>
      <c r="H2" s="25">
        <f>'Master Gradebook'!H4</f>
        <v>9</v>
      </c>
      <c r="I2" s="25">
        <f>'Master Gradebook'!I4</f>
        <v>45</v>
      </c>
      <c r="J2" s="25">
        <f>'Master Gradebook'!J4</f>
        <v>0</v>
      </c>
      <c r="K2" s="25">
        <f>'Master Gradebook'!K4</f>
        <v>40</v>
      </c>
      <c r="L2" s="25">
        <f>'Master Gradebook'!L4</f>
        <v>100</v>
      </c>
      <c r="M2" s="25">
        <f>'Master Gradebook'!M4</f>
        <v>95</v>
      </c>
      <c r="N2" s="25">
        <f>'Master Gradebook'!N4</f>
        <v>593</v>
      </c>
      <c r="O2" s="25">
        <f>'Master Gradebook'!O4</f>
        <v>92.65625</v>
      </c>
      <c r="P2" s="25" t="str">
        <f>'Master Gradebook'!P4</f>
        <v>A-</v>
      </c>
    </row>
    <row r="3" spans="1:16">
      <c r="A3" s="27" t="s">
        <v>46</v>
      </c>
      <c r="B3" s="28">
        <f>'Master Gradebook'!B15+Aurora!B15</f>
        <v>8.0833333333333339</v>
      </c>
      <c r="C3" s="28">
        <f>'Master Gradebook'!C15+Aurora!C15</f>
        <v>40.166666666666664</v>
      </c>
      <c r="D3" s="28">
        <f>'Master Gradebook'!D15+Aurora!D15</f>
        <v>8.3333333333333339</v>
      </c>
      <c r="E3" s="28">
        <f>'Master Gradebook'!E15+Aurora!E15</f>
        <v>43.333333333333336</v>
      </c>
      <c r="F3" s="28">
        <f>'Master Gradebook'!F15+Aurora!F15</f>
        <v>85</v>
      </c>
      <c r="G3" s="28">
        <f>'Master Gradebook'!G15+Aurora!G15</f>
        <v>87.833333333333329</v>
      </c>
      <c r="H3" s="28">
        <f>'Master Gradebook'!H15+Aurora!H15</f>
        <v>6.25</v>
      </c>
      <c r="I3" s="28">
        <f>'Master Gradebook'!I15+Aurora!I15</f>
        <v>42.75</v>
      </c>
      <c r="J3" s="28">
        <f>'Master Gradebook'!J15+Aurora!J15</f>
        <v>6.5</v>
      </c>
      <c r="K3" s="28">
        <f>'Master Gradebook'!K15+Aurora!K15</f>
        <v>46.166666666666664</v>
      </c>
      <c r="L3" s="28">
        <f>'Master Gradebook'!L15+Aurora!L15</f>
        <v>86</v>
      </c>
      <c r="M3" s="28">
        <f>'Master Gradebook'!M15+Aurora!M15</f>
        <v>92.083333333333329</v>
      </c>
      <c r="N3" s="28">
        <f>'Master Gradebook'!N15+Aurora!N15</f>
        <v>552.5</v>
      </c>
      <c r="O3" s="28">
        <f>'Master Gradebook'!O15+Aurora!O15</f>
        <v>86.328125</v>
      </c>
      <c r="P3" s="19" t="str">
        <f>LOOKUP(O3,'Grading Scale'!A3:A15,'Grading Scale'!B3:B15)</f>
        <v>B</v>
      </c>
    </row>
    <row r="4" spans="1:16">
      <c r="A4" s="27" t="s">
        <v>19</v>
      </c>
      <c r="B4" s="27">
        <f>'Master Gradebook'!B16+Aurora!B16</f>
        <v>10</v>
      </c>
      <c r="C4" s="27">
        <f>'Master Gradebook'!C16+Aurora!C16</f>
        <v>50</v>
      </c>
      <c r="D4" s="27">
        <f>'Master Gradebook'!D16+Aurora!D16</f>
        <v>10</v>
      </c>
      <c r="E4" s="27">
        <f>'Master Gradebook'!E16+Aurora!E16</f>
        <v>50</v>
      </c>
      <c r="F4" s="27">
        <f>'Master Gradebook'!F16+Aurora!F16</f>
        <v>100</v>
      </c>
      <c r="G4" s="27">
        <f>'Master Gradebook'!G16+Aurora!G16</f>
        <v>100</v>
      </c>
      <c r="H4" s="27">
        <f>'Master Gradebook'!H16+Aurora!H16</f>
        <v>10</v>
      </c>
      <c r="I4" s="27">
        <f>'Master Gradebook'!I16+Aurora!I16</f>
        <v>50</v>
      </c>
      <c r="J4" s="27">
        <f>'Master Gradebook'!J16+Aurora!J16</f>
        <v>10</v>
      </c>
      <c r="K4" s="27">
        <f>'Master Gradebook'!K16+Aurora!K16</f>
        <v>50</v>
      </c>
      <c r="L4" s="27">
        <f>'Master Gradebook'!L16+Aurora!L16</f>
        <v>100</v>
      </c>
      <c r="M4" s="27">
        <f>'Master Gradebook'!M16+Aurora!M16</f>
        <v>100</v>
      </c>
      <c r="N4" s="27">
        <f>'Master Gradebook'!N16+Aurora!N16</f>
        <v>640</v>
      </c>
      <c r="O4" s="28">
        <v>100</v>
      </c>
      <c r="P4" s="19" t="str">
        <f>LOOKUP(O4,'Grading Scale'!A4:A16,'Grading Scale'!B4:B16)</f>
        <v>A+</v>
      </c>
    </row>
    <row r="5" spans="1:16">
      <c r="A5" s="27" t="s">
        <v>44</v>
      </c>
      <c r="B5" s="28">
        <f>(B2/B4)*100</f>
        <v>80</v>
      </c>
      <c r="C5" s="28">
        <f t="shared" ref="C5:O5" si="0">(C2/C4)*100</f>
        <v>86</v>
      </c>
      <c r="D5" s="28">
        <f t="shared" si="0"/>
        <v>90</v>
      </c>
      <c r="E5" s="28">
        <f t="shared" si="0"/>
        <v>90</v>
      </c>
      <c r="F5" s="28">
        <f t="shared" si="0"/>
        <v>99</v>
      </c>
      <c r="G5" s="28">
        <f t="shared" si="0"/>
        <v>100</v>
      </c>
      <c r="H5" s="28">
        <f t="shared" si="0"/>
        <v>90</v>
      </c>
      <c r="I5" s="28">
        <f t="shared" si="0"/>
        <v>90</v>
      </c>
      <c r="J5" s="28">
        <f t="shared" si="0"/>
        <v>0</v>
      </c>
      <c r="K5" s="28">
        <f t="shared" si="0"/>
        <v>80</v>
      </c>
      <c r="L5" s="28">
        <f t="shared" si="0"/>
        <v>100</v>
      </c>
      <c r="M5" s="28">
        <f t="shared" si="0"/>
        <v>95</v>
      </c>
      <c r="N5" s="28">
        <f t="shared" si="0"/>
        <v>92.65625</v>
      </c>
      <c r="O5" s="28">
        <f t="shared" si="0"/>
        <v>92.65625</v>
      </c>
      <c r="P5" s="19" t="str">
        <f>LOOKUP(O5,'Grading Scale'!A5:A17,'Grading Scale'!B5:B17)</f>
        <v>A-</v>
      </c>
    </row>
    <row r="6" spans="1:16" s="18" customFormat="1">
      <c r="A6" s="29" t="s">
        <v>45</v>
      </c>
      <c r="B6" s="29">
        <f>(B3/B4)*100</f>
        <v>80.833333333333329</v>
      </c>
      <c r="C6" s="29">
        <f>(C3/C4)*100</f>
        <v>80.333333333333329</v>
      </c>
      <c r="D6" s="29">
        <f>(D3/D4)*100</f>
        <v>83.333333333333343</v>
      </c>
      <c r="E6" s="29">
        <f t="shared" ref="E6:O6" si="1">(E3/E4)*100</f>
        <v>86.666666666666671</v>
      </c>
      <c r="F6" s="29">
        <f t="shared" si="1"/>
        <v>85</v>
      </c>
      <c r="G6" s="29">
        <f t="shared" si="1"/>
        <v>87.833333333333329</v>
      </c>
      <c r="H6" s="29">
        <f t="shared" si="1"/>
        <v>62.5</v>
      </c>
      <c r="I6" s="29">
        <f t="shared" si="1"/>
        <v>85.5</v>
      </c>
      <c r="J6" s="29">
        <f t="shared" si="1"/>
        <v>65</v>
      </c>
      <c r="K6" s="29">
        <f t="shared" si="1"/>
        <v>92.333333333333329</v>
      </c>
      <c r="L6" s="29">
        <f t="shared" si="1"/>
        <v>86</v>
      </c>
      <c r="M6" s="29">
        <f t="shared" si="1"/>
        <v>92.083333333333329</v>
      </c>
      <c r="N6" s="29">
        <f t="shared" si="1"/>
        <v>86.328125</v>
      </c>
      <c r="O6" s="29">
        <f t="shared" si="1"/>
        <v>86.328125</v>
      </c>
      <c r="P6" s="26" t="str">
        <f>LOOKUP(O6,'Grading Scale'!A6:A18,'Grading Scale'!B6:B18)</f>
        <v>B</v>
      </c>
    </row>
    <row r="7" spans="1:16">
      <c r="A7" s="30"/>
      <c r="B7" s="30"/>
      <c r="C7" s="30"/>
    </row>
    <row r="14" spans="1:16">
      <c r="B14" s="30"/>
      <c r="C14" s="30"/>
      <c r="D14" s="30"/>
      <c r="E14" s="30"/>
    </row>
    <row r="44" spans="1:2">
      <c r="A44" s="30"/>
      <c r="B44" s="30"/>
    </row>
    <row r="54" spans="1:2">
      <c r="A54" s="30"/>
      <c r="B54" s="30"/>
    </row>
  </sheetData>
  <phoneticPr fontId="14" type="noConversion"/>
  <conditionalFormatting sqref="P3:P6">
    <cfRule type="containsText" dxfId="23" priority="2" operator="containsText" text="B">
      <formula>NOT(ISERROR(SEARCH("B",P3)))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:P6">
    <cfRule type="containsText" dxfId="22" priority="3" operator="containsText" text="A">
      <formula>NOT(ISERROR(SEARCH("A",P2)))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7" workbookViewId="0">
      <selection activeCell="N46" sqref="N46"/>
    </sheetView>
  </sheetViews>
  <sheetFormatPr baseColWidth="10" defaultRowHeight="15" x14ac:dyDescent="0"/>
  <cols>
    <col min="1" max="1" width="20.33203125" style="27" bestFit="1" customWidth="1"/>
    <col min="2" max="16" width="10.83203125" style="27"/>
  </cols>
  <sheetData>
    <row r="1" spans="1:16" s="17" customFormat="1" ht="30">
      <c r="A1" s="20"/>
      <c r="B1" s="21" t="s">
        <v>2</v>
      </c>
      <c r="C1" s="20" t="s">
        <v>20</v>
      </c>
      <c r="D1" s="22" t="s">
        <v>21</v>
      </c>
      <c r="E1" s="20" t="s">
        <v>3</v>
      </c>
      <c r="F1" s="20" t="s">
        <v>1</v>
      </c>
      <c r="G1" s="22" t="s">
        <v>22</v>
      </c>
      <c r="H1" s="22" t="s">
        <v>23</v>
      </c>
      <c r="I1" s="20" t="s">
        <v>24</v>
      </c>
      <c r="J1" s="22" t="s">
        <v>25</v>
      </c>
      <c r="K1" s="20" t="s">
        <v>26</v>
      </c>
      <c r="L1" s="20" t="s">
        <v>27</v>
      </c>
      <c r="M1" s="22" t="s">
        <v>28</v>
      </c>
      <c r="N1" s="23" t="s">
        <v>17</v>
      </c>
      <c r="O1" s="23" t="s">
        <v>18</v>
      </c>
      <c r="P1" s="24" t="s">
        <v>29</v>
      </c>
    </row>
    <row r="2" spans="1:16">
      <c r="A2" s="25" t="str">
        <f>'Master Gradebook'!A5</f>
        <v>Snow White</v>
      </c>
      <c r="B2" s="25">
        <f>'Master Gradebook'!B5</f>
        <v>6</v>
      </c>
      <c r="C2" s="25">
        <f>'Master Gradebook'!C5</f>
        <v>31</v>
      </c>
      <c r="D2" s="25">
        <f>'Master Gradebook'!D5</f>
        <v>8</v>
      </c>
      <c r="E2" s="25">
        <f>'Master Gradebook'!E5</f>
        <v>39</v>
      </c>
      <c r="F2" s="25">
        <f>'Master Gradebook'!F5</f>
        <v>70</v>
      </c>
      <c r="G2" s="25">
        <f>'Master Gradebook'!G5</f>
        <v>80</v>
      </c>
      <c r="H2" s="25">
        <f>'Master Gradebook'!H5</f>
        <v>8</v>
      </c>
      <c r="I2" s="25">
        <f>'Master Gradebook'!I5</f>
        <v>44</v>
      </c>
      <c r="J2" s="25">
        <f>'Master Gradebook'!J5</f>
        <v>9</v>
      </c>
      <c r="K2" s="25">
        <f>'Master Gradebook'!K5</f>
        <v>50</v>
      </c>
      <c r="L2" s="25">
        <f>'Master Gradebook'!L5</f>
        <v>99</v>
      </c>
      <c r="M2" s="25">
        <f>'Master Gradebook'!M5</f>
        <v>90</v>
      </c>
      <c r="N2" s="25">
        <f>'Master Gradebook'!N5</f>
        <v>534</v>
      </c>
      <c r="O2" s="25">
        <f>'Master Gradebook'!O5</f>
        <v>83.4375</v>
      </c>
      <c r="P2" s="25" t="str">
        <f>'Master Gradebook'!P5</f>
        <v>B-</v>
      </c>
    </row>
    <row r="3" spans="1:16">
      <c r="A3" s="27" t="s">
        <v>46</v>
      </c>
      <c r="B3" s="28">
        <f>'Master Gradebook'!B15+'Snow White'!B15</f>
        <v>8.0833333333333339</v>
      </c>
      <c r="C3" s="28">
        <f>'Master Gradebook'!C15+'Snow White'!C15</f>
        <v>40.166666666666664</v>
      </c>
      <c r="D3" s="28">
        <f>'Master Gradebook'!D15+'Snow White'!D15</f>
        <v>8.3333333333333339</v>
      </c>
      <c r="E3" s="28">
        <f>'Master Gradebook'!E15+'Snow White'!E15</f>
        <v>43.333333333333336</v>
      </c>
      <c r="F3" s="28">
        <f>'Master Gradebook'!F15+'Snow White'!F15</f>
        <v>85</v>
      </c>
      <c r="G3" s="28">
        <f>'Master Gradebook'!G15+'Snow White'!G15</f>
        <v>87.833333333333329</v>
      </c>
      <c r="H3" s="28">
        <f>'Master Gradebook'!H15+'Snow White'!H15</f>
        <v>6.25</v>
      </c>
      <c r="I3" s="28">
        <f>'Master Gradebook'!I15+'Snow White'!I15</f>
        <v>42.75</v>
      </c>
      <c r="J3" s="28">
        <f>'Master Gradebook'!J15+'Snow White'!J15</f>
        <v>6.5</v>
      </c>
      <c r="K3" s="28">
        <f>'Master Gradebook'!K15+'Snow White'!K15</f>
        <v>46.166666666666664</v>
      </c>
      <c r="L3" s="28">
        <f>'Master Gradebook'!L15+'Snow White'!L15</f>
        <v>86</v>
      </c>
      <c r="M3" s="28">
        <f>'Master Gradebook'!M15+'Snow White'!M15</f>
        <v>92.083333333333329</v>
      </c>
      <c r="N3" s="28">
        <f>'Master Gradebook'!N15+'Snow White'!N15</f>
        <v>552.5</v>
      </c>
      <c r="O3" s="28">
        <f>'Master Gradebook'!O15+'Snow White'!O15</f>
        <v>86.328125</v>
      </c>
      <c r="P3" s="19" t="str">
        <f>LOOKUP(O3,'Grading Scale'!A3:A15,'Grading Scale'!B3:B15)</f>
        <v>B</v>
      </c>
    </row>
    <row r="4" spans="1:16">
      <c r="A4" s="27" t="s">
        <v>19</v>
      </c>
      <c r="B4" s="27">
        <f>'Master Gradebook'!B16+'Snow White'!B16</f>
        <v>10</v>
      </c>
      <c r="C4" s="27">
        <f>'Master Gradebook'!C16+'Snow White'!C16</f>
        <v>50</v>
      </c>
      <c r="D4" s="27">
        <f>'Master Gradebook'!D16+'Snow White'!D16</f>
        <v>10</v>
      </c>
      <c r="E4" s="27">
        <f>'Master Gradebook'!E16+'Snow White'!E16</f>
        <v>50</v>
      </c>
      <c r="F4" s="27">
        <f>'Master Gradebook'!F16+'Snow White'!F16</f>
        <v>100</v>
      </c>
      <c r="G4" s="27">
        <f>'Master Gradebook'!G16+'Snow White'!G16</f>
        <v>100</v>
      </c>
      <c r="H4" s="27">
        <f>'Master Gradebook'!H16+'Snow White'!H16</f>
        <v>10</v>
      </c>
      <c r="I4" s="27">
        <f>'Master Gradebook'!I16+'Snow White'!I16</f>
        <v>50</v>
      </c>
      <c r="J4" s="27">
        <f>'Master Gradebook'!J16+'Snow White'!J16</f>
        <v>10</v>
      </c>
      <c r="K4" s="27">
        <f>'Master Gradebook'!K16+'Snow White'!K16</f>
        <v>50</v>
      </c>
      <c r="L4" s="27">
        <f>'Master Gradebook'!L16+'Snow White'!L16</f>
        <v>100</v>
      </c>
      <c r="M4" s="27">
        <f>'Master Gradebook'!M16+'Snow White'!M16</f>
        <v>100</v>
      </c>
      <c r="N4" s="27">
        <f>'Master Gradebook'!N16+'Snow White'!N16</f>
        <v>640</v>
      </c>
      <c r="O4" s="28">
        <v>100</v>
      </c>
      <c r="P4" s="19" t="str">
        <f>LOOKUP(O4,'Grading Scale'!A4:A16,'Grading Scale'!B4:B16)</f>
        <v>A+</v>
      </c>
    </row>
    <row r="5" spans="1:16">
      <c r="A5" s="27" t="s">
        <v>44</v>
      </c>
      <c r="B5" s="28">
        <f>(B2/B4)*100</f>
        <v>60</v>
      </c>
      <c r="C5" s="28">
        <f t="shared" ref="C5:O5" si="0">((C2/C4)*100)</f>
        <v>62</v>
      </c>
      <c r="D5" s="28">
        <f t="shared" si="0"/>
        <v>80</v>
      </c>
      <c r="E5" s="28">
        <f t="shared" si="0"/>
        <v>78</v>
      </c>
      <c r="F5" s="28">
        <f t="shared" si="0"/>
        <v>70</v>
      </c>
      <c r="G5" s="28">
        <f t="shared" si="0"/>
        <v>80</v>
      </c>
      <c r="H5" s="28">
        <f t="shared" si="0"/>
        <v>80</v>
      </c>
      <c r="I5" s="28">
        <f t="shared" si="0"/>
        <v>88</v>
      </c>
      <c r="J5" s="28">
        <f t="shared" si="0"/>
        <v>90</v>
      </c>
      <c r="K5" s="28">
        <f t="shared" si="0"/>
        <v>100</v>
      </c>
      <c r="L5" s="28">
        <f t="shared" si="0"/>
        <v>99</v>
      </c>
      <c r="M5" s="28">
        <f t="shared" si="0"/>
        <v>90</v>
      </c>
      <c r="N5" s="28">
        <f t="shared" si="0"/>
        <v>83.4375</v>
      </c>
      <c r="O5" s="28">
        <f t="shared" si="0"/>
        <v>83.4375</v>
      </c>
      <c r="P5" s="19" t="str">
        <f>LOOKUP(O5,'Grading Scale'!A5:A17,'Grading Scale'!B5:B17)</f>
        <v>B-</v>
      </c>
    </row>
    <row r="6" spans="1:16" s="18" customFormat="1">
      <c r="A6" s="29" t="s">
        <v>45</v>
      </c>
      <c r="B6" s="29">
        <f>(B3/B4)*100</f>
        <v>80.833333333333329</v>
      </c>
      <c r="C6" s="29">
        <f>(C3/C4)*100</f>
        <v>80.333333333333329</v>
      </c>
      <c r="D6" s="29">
        <f>(D3/D4)*100</f>
        <v>83.333333333333343</v>
      </c>
      <c r="E6" s="29">
        <f t="shared" ref="E6:O6" si="1">(E3/E4)*100</f>
        <v>86.666666666666671</v>
      </c>
      <c r="F6" s="29">
        <f t="shared" si="1"/>
        <v>85</v>
      </c>
      <c r="G6" s="29">
        <f t="shared" si="1"/>
        <v>87.833333333333329</v>
      </c>
      <c r="H6" s="29">
        <f t="shared" si="1"/>
        <v>62.5</v>
      </c>
      <c r="I6" s="29">
        <f t="shared" si="1"/>
        <v>85.5</v>
      </c>
      <c r="J6" s="29">
        <f t="shared" si="1"/>
        <v>65</v>
      </c>
      <c r="K6" s="29">
        <f t="shared" si="1"/>
        <v>92.333333333333329</v>
      </c>
      <c r="L6" s="29">
        <f t="shared" si="1"/>
        <v>86</v>
      </c>
      <c r="M6" s="29">
        <f t="shared" si="1"/>
        <v>92.083333333333329</v>
      </c>
      <c r="N6" s="29">
        <f t="shared" si="1"/>
        <v>86.328125</v>
      </c>
      <c r="O6" s="29">
        <f t="shared" si="1"/>
        <v>86.328125</v>
      </c>
      <c r="P6" s="26" t="str">
        <f>LOOKUP(O6,'Grading Scale'!A6:A18,'Grading Scale'!B6:B18)</f>
        <v>B</v>
      </c>
    </row>
    <row r="7" spans="1:16">
      <c r="A7" s="30"/>
      <c r="B7" s="30"/>
      <c r="C7" s="30"/>
    </row>
    <row r="14" spans="1:16">
      <c r="B14" s="30"/>
      <c r="C14" s="30"/>
      <c r="D14" s="30"/>
      <c r="E14" s="30"/>
    </row>
    <row r="44" spans="1:2">
      <c r="A44" s="30"/>
      <c r="B44" s="30"/>
    </row>
    <row r="54" spans="1:2">
      <c r="A54" s="30"/>
      <c r="B54" s="30"/>
    </row>
  </sheetData>
  <phoneticPr fontId="14" type="noConversion"/>
  <conditionalFormatting sqref="P3:P6">
    <cfRule type="containsText" dxfId="21" priority="2" operator="containsText" text="A">
      <formula>NOT(ISERROR(SEARCH("A",P3)))</formula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:P6">
    <cfRule type="containsText" dxfId="20" priority="1" operator="containsText" text="B">
      <formula>NOT(ISERROR(SEARCH("B",P2)))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6" workbookViewId="0">
      <selection activeCell="P2" sqref="P2:P6"/>
    </sheetView>
  </sheetViews>
  <sheetFormatPr baseColWidth="10" defaultRowHeight="15" x14ac:dyDescent="0"/>
  <cols>
    <col min="1" max="1" width="20.33203125" style="27" bestFit="1" customWidth="1"/>
    <col min="2" max="16" width="10.83203125" style="27"/>
  </cols>
  <sheetData>
    <row r="1" spans="1:16" s="17" customFormat="1" ht="30">
      <c r="A1" s="20"/>
      <c r="B1" s="21" t="s">
        <v>2</v>
      </c>
      <c r="C1" s="20" t="s">
        <v>20</v>
      </c>
      <c r="D1" s="22" t="s">
        <v>21</v>
      </c>
      <c r="E1" s="20" t="s">
        <v>3</v>
      </c>
      <c r="F1" s="20" t="s">
        <v>1</v>
      </c>
      <c r="G1" s="22" t="s">
        <v>22</v>
      </c>
      <c r="H1" s="22" t="s">
        <v>23</v>
      </c>
      <c r="I1" s="20" t="s">
        <v>24</v>
      </c>
      <c r="J1" s="22" t="s">
        <v>25</v>
      </c>
      <c r="K1" s="20" t="s">
        <v>26</v>
      </c>
      <c r="L1" s="20" t="s">
        <v>27</v>
      </c>
      <c r="M1" s="22" t="s">
        <v>28</v>
      </c>
      <c r="N1" s="23" t="s">
        <v>17</v>
      </c>
      <c r="O1" s="23" t="s">
        <v>18</v>
      </c>
      <c r="P1" s="24" t="s">
        <v>29</v>
      </c>
    </row>
    <row r="2" spans="1:16">
      <c r="A2" s="25" t="str">
        <f>'Master Gradebook'!A6</f>
        <v>Elsa</v>
      </c>
      <c r="B2" s="25">
        <f>'Master Gradebook'!B6</f>
        <v>4</v>
      </c>
      <c r="C2" s="25">
        <f>'Master Gradebook'!C6</f>
        <v>50</v>
      </c>
      <c r="D2" s="25">
        <f>'Master Gradebook'!D6</f>
        <v>10</v>
      </c>
      <c r="E2" s="25">
        <f>'Master Gradebook'!E6</f>
        <v>45</v>
      </c>
      <c r="F2" s="25">
        <f>'Master Gradebook'!F6</f>
        <v>81</v>
      </c>
      <c r="G2" s="25">
        <f>'Master Gradebook'!G6</f>
        <v>82</v>
      </c>
      <c r="H2" s="25">
        <f>'Master Gradebook'!H6</f>
        <v>10</v>
      </c>
      <c r="I2" s="25">
        <f>'Master Gradebook'!I6</f>
        <v>39</v>
      </c>
      <c r="J2" s="25">
        <f>'Master Gradebook'!J6</f>
        <v>8</v>
      </c>
      <c r="K2" s="25">
        <f>'Master Gradebook'!K6</f>
        <v>48</v>
      </c>
      <c r="L2" s="25">
        <f>'Master Gradebook'!L6</f>
        <v>98</v>
      </c>
      <c r="M2" s="25">
        <f>'Master Gradebook'!M6</f>
        <v>100</v>
      </c>
      <c r="N2" s="25">
        <f>'Master Gradebook'!N6</f>
        <v>575</v>
      </c>
      <c r="O2" s="25">
        <f>'Master Gradebook'!O6</f>
        <v>89.84375</v>
      </c>
      <c r="P2" s="25" t="str">
        <f>'Master Gradebook'!P6</f>
        <v>B+</v>
      </c>
    </row>
    <row r="3" spans="1:16">
      <c r="A3" s="27" t="s">
        <v>46</v>
      </c>
      <c r="B3" s="28">
        <f>'Master Gradebook'!B15+Elsa!B15</f>
        <v>8.0833333333333339</v>
      </c>
      <c r="C3" s="28">
        <f>'Master Gradebook'!C15+Elsa!C15</f>
        <v>40.166666666666664</v>
      </c>
      <c r="D3" s="28">
        <f>'Master Gradebook'!D15+Elsa!D15</f>
        <v>8.3333333333333339</v>
      </c>
      <c r="E3" s="28">
        <f>'Master Gradebook'!E15+Elsa!E15</f>
        <v>43.333333333333336</v>
      </c>
      <c r="F3" s="28">
        <f>'Master Gradebook'!F15+Elsa!F15</f>
        <v>85</v>
      </c>
      <c r="G3" s="28">
        <f>'Master Gradebook'!G15+Elsa!G15</f>
        <v>87.833333333333329</v>
      </c>
      <c r="H3" s="28">
        <f>'Master Gradebook'!H15+Elsa!H15</f>
        <v>6.25</v>
      </c>
      <c r="I3" s="28">
        <f>'Master Gradebook'!I15+Elsa!I15</f>
        <v>42.75</v>
      </c>
      <c r="J3" s="28">
        <f>'Master Gradebook'!J15+Elsa!J15</f>
        <v>6.5</v>
      </c>
      <c r="K3" s="28">
        <f>'Master Gradebook'!K15+Elsa!K15</f>
        <v>46.166666666666664</v>
      </c>
      <c r="L3" s="28">
        <f>'Master Gradebook'!L15+Elsa!L15</f>
        <v>86</v>
      </c>
      <c r="M3" s="28">
        <f>'Master Gradebook'!M15+Elsa!M15</f>
        <v>92.083333333333329</v>
      </c>
      <c r="N3" s="28">
        <f>'Master Gradebook'!N15+Elsa!N15</f>
        <v>552.5</v>
      </c>
      <c r="O3" s="28">
        <f>'Master Gradebook'!O15+Elsa!O15</f>
        <v>86.328125</v>
      </c>
      <c r="P3" s="19" t="str">
        <f>LOOKUP(O3,'Grading Scale'!A3:A15,'Grading Scale'!B3:B15)</f>
        <v>B</v>
      </c>
    </row>
    <row r="4" spans="1:16">
      <c r="A4" s="27" t="s">
        <v>19</v>
      </c>
      <c r="B4" s="27">
        <f>'Master Gradebook'!B16+Elsa!B16</f>
        <v>10</v>
      </c>
      <c r="C4" s="27">
        <f>'Master Gradebook'!C16+Elsa!C16</f>
        <v>50</v>
      </c>
      <c r="D4" s="27">
        <f>'Master Gradebook'!D16+Elsa!D16</f>
        <v>10</v>
      </c>
      <c r="E4" s="27">
        <f>'Master Gradebook'!E16+Elsa!E16</f>
        <v>50</v>
      </c>
      <c r="F4" s="27">
        <f>'Master Gradebook'!F16+Elsa!F16</f>
        <v>100</v>
      </c>
      <c r="G4" s="27">
        <f>'Master Gradebook'!G16+Elsa!G16</f>
        <v>100</v>
      </c>
      <c r="H4" s="27">
        <f>'Master Gradebook'!H16+Elsa!H16</f>
        <v>10</v>
      </c>
      <c r="I4" s="27">
        <f>'Master Gradebook'!I16+Elsa!I16</f>
        <v>50</v>
      </c>
      <c r="J4" s="27">
        <f>'Master Gradebook'!J16+Elsa!J16</f>
        <v>10</v>
      </c>
      <c r="K4" s="27">
        <f>'Master Gradebook'!K16+Elsa!K16</f>
        <v>50</v>
      </c>
      <c r="L4" s="27">
        <f>'Master Gradebook'!L16+Elsa!L16</f>
        <v>100</v>
      </c>
      <c r="M4" s="27">
        <f>'Master Gradebook'!M16+Elsa!M16</f>
        <v>100</v>
      </c>
      <c r="N4" s="27">
        <f>'Master Gradebook'!N16+Elsa!N16</f>
        <v>640</v>
      </c>
      <c r="O4" s="28">
        <v>100</v>
      </c>
      <c r="P4" s="19" t="str">
        <f>LOOKUP(O4,'Grading Scale'!A4:A16,'Grading Scale'!B4:B16)</f>
        <v>A+</v>
      </c>
    </row>
    <row r="5" spans="1:16">
      <c r="A5" s="27" t="s">
        <v>44</v>
      </c>
      <c r="B5" s="28">
        <f>(B2/B4)*100</f>
        <v>40</v>
      </c>
      <c r="C5" s="28">
        <f t="shared" ref="C5:O5" si="0">(C2/C4)*100</f>
        <v>100</v>
      </c>
      <c r="D5" s="28">
        <f t="shared" si="0"/>
        <v>100</v>
      </c>
      <c r="E5" s="28">
        <f t="shared" si="0"/>
        <v>90</v>
      </c>
      <c r="F5" s="28">
        <f t="shared" si="0"/>
        <v>81</v>
      </c>
      <c r="G5" s="28">
        <f t="shared" si="0"/>
        <v>82</v>
      </c>
      <c r="H5" s="28">
        <f t="shared" si="0"/>
        <v>100</v>
      </c>
      <c r="I5" s="28">
        <f t="shared" si="0"/>
        <v>78</v>
      </c>
      <c r="J5" s="28">
        <f t="shared" si="0"/>
        <v>80</v>
      </c>
      <c r="K5" s="28">
        <f t="shared" si="0"/>
        <v>96</v>
      </c>
      <c r="L5" s="28">
        <f t="shared" si="0"/>
        <v>98</v>
      </c>
      <c r="M5" s="28">
        <f t="shared" si="0"/>
        <v>100</v>
      </c>
      <c r="N5" s="28">
        <f t="shared" si="0"/>
        <v>89.84375</v>
      </c>
      <c r="O5" s="28">
        <f t="shared" si="0"/>
        <v>89.84375</v>
      </c>
      <c r="P5" s="19" t="str">
        <f>LOOKUP(O5,'Grading Scale'!A5:A17,'Grading Scale'!B5:B17)</f>
        <v>B+</v>
      </c>
    </row>
    <row r="6" spans="1:16" s="18" customFormat="1">
      <c r="A6" s="29" t="s">
        <v>45</v>
      </c>
      <c r="B6" s="29">
        <f>(B3/B4)*100</f>
        <v>80.833333333333329</v>
      </c>
      <c r="C6" s="29">
        <f>(C3/C4)*100</f>
        <v>80.333333333333329</v>
      </c>
      <c r="D6" s="29">
        <f>(D3/D4)*100</f>
        <v>83.333333333333343</v>
      </c>
      <c r="E6" s="29">
        <f t="shared" ref="E6:O6" si="1">(E3/E4)*100</f>
        <v>86.666666666666671</v>
      </c>
      <c r="F6" s="29">
        <f t="shared" si="1"/>
        <v>85</v>
      </c>
      <c r="G6" s="29">
        <f t="shared" si="1"/>
        <v>87.833333333333329</v>
      </c>
      <c r="H6" s="29">
        <f t="shared" si="1"/>
        <v>62.5</v>
      </c>
      <c r="I6" s="29">
        <f t="shared" si="1"/>
        <v>85.5</v>
      </c>
      <c r="J6" s="29">
        <f t="shared" si="1"/>
        <v>65</v>
      </c>
      <c r="K6" s="29">
        <f t="shared" si="1"/>
        <v>92.333333333333329</v>
      </c>
      <c r="L6" s="29">
        <f t="shared" si="1"/>
        <v>86</v>
      </c>
      <c r="M6" s="29">
        <f t="shared" si="1"/>
        <v>92.083333333333329</v>
      </c>
      <c r="N6" s="29">
        <f t="shared" si="1"/>
        <v>86.328125</v>
      </c>
      <c r="O6" s="29">
        <f t="shared" si="1"/>
        <v>86.328125</v>
      </c>
      <c r="P6" s="26" t="str">
        <f>LOOKUP(O6,'Grading Scale'!A6:A18,'Grading Scale'!B6:B18)</f>
        <v>B</v>
      </c>
    </row>
    <row r="7" spans="1:16">
      <c r="A7" s="30"/>
      <c r="B7" s="30"/>
      <c r="C7" s="30"/>
    </row>
    <row r="14" spans="1:16">
      <c r="B14" s="30"/>
      <c r="C14" s="30"/>
      <c r="D14" s="30"/>
      <c r="E14" s="30"/>
    </row>
    <row r="44" spans="1:2">
      <c r="A44" s="30"/>
      <c r="B44" s="30"/>
    </row>
    <row r="54" spans="1:2">
      <c r="A54" s="30"/>
      <c r="B54" s="30"/>
    </row>
  </sheetData>
  <phoneticPr fontId="14" type="noConversion"/>
  <conditionalFormatting sqref="P3:P6">
    <cfRule type="containsText" dxfId="19" priority="2" operator="containsText" text="A">
      <formula>NOT(ISERROR(SEARCH("A",P3)))</formula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:P6">
    <cfRule type="containsText" dxfId="18" priority="1" operator="containsText" text="B">
      <formula>NOT(ISERROR(SEARCH("B",P2)))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16" workbookViewId="0">
      <selection activeCell="R7" sqref="R7"/>
    </sheetView>
  </sheetViews>
  <sheetFormatPr baseColWidth="10" defaultRowHeight="15" x14ac:dyDescent="0"/>
  <cols>
    <col min="1" max="1" width="20.33203125" style="27" bestFit="1" customWidth="1"/>
    <col min="2" max="16" width="10.83203125" style="27"/>
  </cols>
  <sheetData>
    <row r="1" spans="1:16" s="17" customFormat="1" ht="30">
      <c r="A1" s="20"/>
      <c r="B1" s="21" t="s">
        <v>2</v>
      </c>
      <c r="C1" s="20" t="s">
        <v>20</v>
      </c>
      <c r="D1" s="22" t="s">
        <v>21</v>
      </c>
      <c r="E1" s="20" t="s">
        <v>3</v>
      </c>
      <c r="F1" s="20" t="s">
        <v>1</v>
      </c>
      <c r="G1" s="22" t="s">
        <v>22</v>
      </c>
      <c r="H1" s="22" t="s">
        <v>23</v>
      </c>
      <c r="I1" s="20" t="s">
        <v>24</v>
      </c>
      <c r="J1" s="22" t="s">
        <v>25</v>
      </c>
      <c r="K1" s="20" t="s">
        <v>26</v>
      </c>
      <c r="L1" s="20" t="s">
        <v>27</v>
      </c>
      <c r="M1" s="22" t="s">
        <v>28</v>
      </c>
      <c r="N1" s="23" t="s">
        <v>17</v>
      </c>
      <c r="O1" s="23" t="s">
        <v>18</v>
      </c>
      <c r="P1" s="24" t="s">
        <v>29</v>
      </c>
    </row>
    <row r="2" spans="1:16">
      <c r="A2" s="25" t="str">
        <f>'Master Gradebook'!A7</f>
        <v>Rapunzel</v>
      </c>
      <c r="B2" s="25">
        <f>'Master Gradebook'!B7</f>
        <v>5</v>
      </c>
      <c r="C2" s="25">
        <f>'Master Gradebook'!C7</f>
        <v>42</v>
      </c>
      <c r="D2" s="25">
        <f>'Master Gradebook'!D7</f>
        <v>7</v>
      </c>
      <c r="E2" s="25">
        <f>'Master Gradebook'!E7</f>
        <v>49</v>
      </c>
      <c r="F2" s="25">
        <f>'Master Gradebook'!F7</f>
        <v>56</v>
      </c>
      <c r="G2" s="25">
        <f>'Master Gradebook'!G7</f>
        <v>86</v>
      </c>
      <c r="H2" s="25">
        <f>'Master Gradebook'!H7</f>
        <v>0</v>
      </c>
      <c r="I2" s="25">
        <f>'Master Gradebook'!I7</f>
        <v>41</v>
      </c>
      <c r="J2" s="25">
        <f>'Master Gradebook'!J7</f>
        <v>10</v>
      </c>
      <c r="K2" s="25">
        <f>'Master Gradebook'!K7</f>
        <v>49</v>
      </c>
      <c r="L2" s="25">
        <f>'Master Gradebook'!L7</f>
        <v>76</v>
      </c>
      <c r="M2" s="25">
        <f>'Master Gradebook'!M7</f>
        <v>98</v>
      </c>
      <c r="N2" s="25">
        <f>'Master Gradebook'!N7</f>
        <v>519</v>
      </c>
      <c r="O2" s="25">
        <f>'Master Gradebook'!O7</f>
        <v>81.09375</v>
      </c>
      <c r="P2" s="25" t="str">
        <f>'Master Gradebook'!P7</f>
        <v>B-</v>
      </c>
    </row>
    <row r="3" spans="1:16">
      <c r="A3" s="27" t="s">
        <v>46</v>
      </c>
      <c r="B3" s="28">
        <f>'Master Gradebook'!B15+Rapunzel!B15</f>
        <v>8.0833333333333339</v>
      </c>
      <c r="C3" s="28">
        <f>'Master Gradebook'!C15+Rapunzel!C15</f>
        <v>40.166666666666664</v>
      </c>
      <c r="D3" s="28">
        <f>'Master Gradebook'!D15+Rapunzel!D15</f>
        <v>8.3333333333333339</v>
      </c>
      <c r="E3" s="28">
        <f>'Master Gradebook'!E15+Rapunzel!E15</f>
        <v>43.333333333333336</v>
      </c>
      <c r="F3" s="28">
        <f>'Master Gradebook'!F15+Rapunzel!F15</f>
        <v>85</v>
      </c>
      <c r="G3" s="28">
        <f>'Master Gradebook'!G15+Rapunzel!G15</f>
        <v>87.833333333333329</v>
      </c>
      <c r="H3" s="28">
        <f>'Master Gradebook'!H15+Rapunzel!H15</f>
        <v>6.25</v>
      </c>
      <c r="I3" s="28">
        <f>'Master Gradebook'!I15+Rapunzel!I15</f>
        <v>42.75</v>
      </c>
      <c r="J3" s="28">
        <f>'Master Gradebook'!J15+Rapunzel!J15</f>
        <v>6.5</v>
      </c>
      <c r="K3" s="28">
        <f>'Master Gradebook'!K15+Rapunzel!K15</f>
        <v>46.166666666666664</v>
      </c>
      <c r="L3" s="28">
        <f>'Master Gradebook'!L15+Rapunzel!L15</f>
        <v>86</v>
      </c>
      <c r="M3" s="28">
        <f>'Master Gradebook'!M15+Rapunzel!M15</f>
        <v>92.083333333333329</v>
      </c>
      <c r="N3" s="28">
        <f>'Master Gradebook'!N15+Rapunzel!N15</f>
        <v>552.5</v>
      </c>
      <c r="O3" s="28">
        <f>'Master Gradebook'!O15+Rapunzel!O15</f>
        <v>86.328125</v>
      </c>
      <c r="P3" s="19" t="str">
        <f>LOOKUP(O3,'Grading Scale'!A3:A15,'Grading Scale'!B3:B15)</f>
        <v>B</v>
      </c>
    </row>
    <row r="4" spans="1:16">
      <c r="A4" s="27" t="s">
        <v>19</v>
      </c>
      <c r="B4" s="27">
        <f>'Master Gradebook'!B16+Rapunzel!B16</f>
        <v>10</v>
      </c>
      <c r="C4" s="27">
        <f>'Master Gradebook'!C16+Rapunzel!C16</f>
        <v>50</v>
      </c>
      <c r="D4" s="27">
        <f>'Master Gradebook'!D16+Rapunzel!D16</f>
        <v>10</v>
      </c>
      <c r="E4" s="27">
        <f>'Master Gradebook'!E16+Rapunzel!E16</f>
        <v>50</v>
      </c>
      <c r="F4" s="27">
        <f>'Master Gradebook'!F16+Rapunzel!F16</f>
        <v>100</v>
      </c>
      <c r="G4" s="27">
        <f>'Master Gradebook'!G16+Rapunzel!G16</f>
        <v>100</v>
      </c>
      <c r="H4" s="27">
        <f>'Master Gradebook'!H16+Rapunzel!H16</f>
        <v>10</v>
      </c>
      <c r="I4" s="27">
        <f>'Master Gradebook'!I16+Rapunzel!I16</f>
        <v>50</v>
      </c>
      <c r="J4" s="27">
        <f>'Master Gradebook'!J16+Rapunzel!J16</f>
        <v>10</v>
      </c>
      <c r="K4" s="27">
        <f>'Master Gradebook'!K16+Rapunzel!K16</f>
        <v>50</v>
      </c>
      <c r="L4" s="27">
        <f>'Master Gradebook'!L16+Rapunzel!L16</f>
        <v>100</v>
      </c>
      <c r="M4" s="27">
        <f>'Master Gradebook'!M16+Rapunzel!M16</f>
        <v>100</v>
      </c>
      <c r="N4" s="27">
        <f>'Master Gradebook'!N16+Rapunzel!N16</f>
        <v>640</v>
      </c>
      <c r="O4" s="28">
        <v>100</v>
      </c>
      <c r="P4" s="19" t="str">
        <f>LOOKUP(O4,'Grading Scale'!A4:A16,'Grading Scale'!B4:B16)</f>
        <v>A+</v>
      </c>
    </row>
    <row r="5" spans="1:16">
      <c r="A5" s="27" t="s">
        <v>44</v>
      </c>
      <c r="B5" s="28">
        <f>(B2/B4)*100</f>
        <v>50</v>
      </c>
      <c r="C5" s="28">
        <f t="shared" ref="C5:O5" si="0">(C2/C4)*100</f>
        <v>84</v>
      </c>
      <c r="D5" s="28">
        <f t="shared" si="0"/>
        <v>70</v>
      </c>
      <c r="E5" s="28">
        <f t="shared" si="0"/>
        <v>98</v>
      </c>
      <c r="F5" s="28">
        <f t="shared" si="0"/>
        <v>56.000000000000007</v>
      </c>
      <c r="G5" s="28">
        <f t="shared" si="0"/>
        <v>86</v>
      </c>
      <c r="H5" s="28">
        <f t="shared" si="0"/>
        <v>0</v>
      </c>
      <c r="I5" s="28">
        <f t="shared" si="0"/>
        <v>82</v>
      </c>
      <c r="J5" s="28">
        <f t="shared" si="0"/>
        <v>100</v>
      </c>
      <c r="K5" s="28">
        <f t="shared" si="0"/>
        <v>98</v>
      </c>
      <c r="L5" s="28">
        <f t="shared" si="0"/>
        <v>76</v>
      </c>
      <c r="M5" s="28">
        <f t="shared" si="0"/>
        <v>98</v>
      </c>
      <c r="N5" s="28">
        <f t="shared" si="0"/>
        <v>81.09375</v>
      </c>
      <c r="O5" s="28">
        <f t="shared" si="0"/>
        <v>81.09375</v>
      </c>
      <c r="P5" s="19" t="str">
        <f>LOOKUP(O5,'Grading Scale'!A5:A17,'Grading Scale'!B5:B17)</f>
        <v>B-</v>
      </c>
    </row>
    <row r="6" spans="1:16" s="18" customFormat="1">
      <c r="A6" s="29" t="s">
        <v>45</v>
      </c>
      <c r="B6" s="29">
        <f>(B3/B4)*100</f>
        <v>80.833333333333329</v>
      </c>
      <c r="C6" s="29">
        <f>(C3/C4)*100</f>
        <v>80.333333333333329</v>
      </c>
      <c r="D6" s="29">
        <f>(D3/D4)*100</f>
        <v>83.333333333333343</v>
      </c>
      <c r="E6" s="29">
        <f t="shared" ref="E6:O6" si="1">(E3/E4)*100</f>
        <v>86.666666666666671</v>
      </c>
      <c r="F6" s="29">
        <f t="shared" si="1"/>
        <v>85</v>
      </c>
      <c r="G6" s="29">
        <f t="shared" si="1"/>
        <v>87.833333333333329</v>
      </c>
      <c r="H6" s="29">
        <f t="shared" si="1"/>
        <v>62.5</v>
      </c>
      <c r="I6" s="29">
        <f t="shared" si="1"/>
        <v>85.5</v>
      </c>
      <c r="J6" s="29">
        <f t="shared" si="1"/>
        <v>65</v>
      </c>
      <c r="K6" s="29">
        <f t="shared" si="1"/>
        <v>92.333333333333329</v>
      </c>
      <c r="L6" s="29">
        <f t="shared" si="1"/>
        <v>86</v>
      </c>
      <c r="M6" s="29">
        <f t="shared" si="1"/>
        <v>92.083333333333329</v>
      </c>
      <c r="N6" s="29">
        <f t="shared" si="1"/>
        <v>86.328125</v>
      </c>
      <c r="O6" s="29">
        <f t="shared" si="1"/>
        <v>86.328125</v>
      </c>
      <c r="P6" s="26" t="str">
        <f>LOOKUP(O6,'Grading Scale'!A6:A18,'Grading Scale'!B6:B18)</f>
        <v>B</v>
      </c>
    </row>
    <row r="7" spans="1:16">
      <c r="A7" s="30"/>
      <c r="B7" s="30"/>
      <c r="C7" s="30"/>
    </row>
    <row r="14" spans="1:16">
      <c r="B14" s="30"/>
      <c r="C14" s="30"/>
      <c r="D14" s="30"/>
      <c r="E14" s="30"/>
    </row>
    <row r="44" spans="1:2">
      <c r="A44" s="30"/>
      <c r="B44" s="30"/>
    </row>
    <row r="54" spans="1:2">
      <c r="A54" s="30"/>
      <c r="B54" s="30"/>
    </row>
  </sheetData>
  <phoneticPr fontId="14" type="noConversion"/>
  <conditionalFormatting sqref="P3:P6">
    <cfRule type="containsText" dxfId="17" priority="2" operator="containsText" text="A">
      <formula>NOT(ISERROR(SEARCH("A",P3)))</formula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:P6">
    <cfRule type="containsText" dxfId="16" priority="1" operator="containsText" text="B">
      <formula>NOT(ISERROR(SEARCH("B",P2)))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C11" workbookViewId="0">
      <selection activeCell="T34" sqref="T34"/>
    </sheetView>
  </sheetViews>
  <sheetFormatPr baseColWidth="10" defaultRowHeight="15" x14ac:dyDescent="0"/>
  <cols>
    <col min="1" max="1" width="20.33203125" style="27" bestFit="1" customWidth="1"/>
    <col min="2" max="16" width="10.83203125" style="27"/>
  </cols>
  <sheetData>
    <row r="1" spans="1:16" s="17" customFormat="1" ht="30">
      <c r="A1" s="20"/>
      <c r="B1" s="21" t="s">
        <v>2</v>
      </c>
      <c r="C1" s="20" t="s">
        <v>20</v>
      </c>
      <c r="D1" s="22" t="s">
        <v>21</v>
      </c>
      <c r="E1" s="20" t="s">
        <v>3</v>
      </c>
      <c r="F1" s="20" t="s">
        <v>1</v>
      </c>
      <c r="G1" s="22" t="s">
        <v>22</v>
      </c>
      <c r="H1" s="22" t="s">
        <v>23</v>
      </c>
      <c r="I1" s="20" t="s">
        <v>24</v>
      </c>
      <c r="J1" s="22" t="s">
        <v>25</v>
      </c>
      <c r="K1" s="20" t="s">
        <v>26</v>
      </c>
      <c r="L1" s="20" t="s">
        <v>27</v>
      </c>
      <c r="M1" s="22" t="s">
        <v>28</v>
      </c>
      <c r="N1" s="23" t="s">
        <v>17</v>
      </c>
      <c r="O1" s="23" t="s">
        <v>18</v>
      </c>
      <c r="P1" s="24" t="s">
        <v>29</v>
      </c>
    </row>
    <row r="2" spans="1:16">
      <c r="A2" s="25" t="str">
        <f>'Master Gradebook'!A8</f>
        <v>Prince Charming</v>
      </c>
      <c r="B2" s="25">
        <f>'Master Gradebook'!B8</f>
        <v>9</v>
      </c>
      <c r="C2" s="25">
        <f>'Master Gradebook'!C8</f>
        <v>24</v>
      </c>
      <c r="D2" s="25">
        <f>'Master Gradebook'!D8</f>
        <v>9</v>
      </c>
      <c r="E2" s="25">
        <f>'Master Gradebook'!E8</f>
        <v>32</v>
      </c>
      <c r="F2" s="25">
        <f>'Master Gradebook'!F8</f>
        <v>95</v>
      </c>
      <c r="G2" s="25">
        <f>'Master Gradebook'!G8</f>
        <v>70</v>
      </c>
      <c r="H2" s="25">
        <f>'Master Gradebook'!H8</f>
        <v>10</v>
      </c>
      <c r="I2" s="25">
        <f>'Master Gradebook'!I8</f>
        <v>34</v>
      </c>
      <c r="J2" s="25">
        <f>'Master Gradebook'!J8</f>
        <v>0</v>
      </c>
      <c r="K2" s="25">
        <f>'Master Gradebook'!K8</f>
        <v>44</v>
      </c>
      <c r="L2" s="25">
        <f>'Master Gradebook'!L8</f>
        <v>89</v>
      </c>
      <c r="M2" s="25">
        <f>'Master Gradebook'!M8</f>
        <v>95</v>
      </c>
      <c r="N2" s="25">
        <f>'Master Gradebook'!N8</f>
        <v>511</v>
      </c>
      <c r="O2" s="25">
        <f>'Master Gradebook'!O8</f>
        <v>79.84375</v>
      </c>
      <c r="P2" s="25" t="str">
        <f>'Master Gradebook'!P7</f>
        <v>B-</v>
      </c>
    </row>
    <row r="3" spans="1:16">
      <c r="A3" s="27" t="s">
        <v>46</v>
      </c>
      <c r="B3" s="28">
        <f>'Master Gradebook'!B15+'Prince Charming'!B15</f>
        <v>8.0833333333333339</v>
      </c>
      <c r="C3" s="28">
        <f>'Master Gradebook'!C15+'Prince Charming'!C15</f>
        <v>40.166666666666664</v>
      </c>
      <c r="D3" s="28">
        <f>'Master Gradebook'!D15+'Prince Charming'!D15</f>
        <v>8.3333333333333339</v>
      </c>
      <c r="E3" s="28">
        <f>'Master Gradebook'!E15+'Prince Charming'!E15</f>
        <v>43.333333333333336</v>
      </c>
      <c r="F3" s="28">
        <f>'Master Gradebook'!F15+'Prince Charming'!F15</f>
        <v>85</v>
      </c>
      <c r="G3" s="28">
        <f>'Master Gradebook'!G15+'Prince Charming'!G15</f>
        <v>87.833333333333329</v>
      </c>
      <c r="H3" s="28">
        <f>'Master Gradebook'!H15+'Prince Charming'!H15</f>
        <v>6.25</v>
      </c>
      <c r="I3" s="28">
        <f>'Master Gradebook'!I15+'Prince Charming'!I15</f>
        <v>42.75</v>
      </c>
      <c r="J3" s="28">
        <f>'Master Gradebook'!J15+'Prince Charming'!J15</f>
        <v>6.5</v>
      </c>
      <c r="K3" s="28">
        <f>'Master Gradebook'!K15+'Prince Charming'!K15</f>
        <v>46.166666666666664</v>
      </c>
      <c r="L3" s="28">
        <f>'Master Gradebook'!L15+'Prince Charming'!L15</f>
        <v>86</v>
      </c>
      <c r="M3" s="28">
        <f>'Master Gradebook'!M15+'Prince Charming'!M15</f>
        <v>92.083333333333329</v>
      </c>
      <c r="N3" s="28">
        <f>'Master Gradebook'!N15+'Prince Charming'!N15</f>
        <v>552.5</v>
      </c>
      <c r="O3" s="28">
        <f>'Master Gradebook'!O15+'Prince Charming'!O15</f>
        <v>86.328125</v>
      </c>
      <c r="P3" s="19" t="str">
        <f>LOOKUP(O3,'Grading Scale'!A3:A15,'Grading Scale'!B3:B15)</f>
        <v>B</v>
      </c>
    </row>
    <row r="4" spans="1:16">
      <c r="A4" s="27" t="s">
        <v>19</v>
      </c>
      <c r="B4" s="27">
        <f>'Master Gradebook'!B16+'Prince Charming'!B16</f>
        <v>10</v>
      </c>
      <c r="C4" s="27">
        <f>'Master Gradebook'!C16+'Prince Charming'!C16</f>
        <v>50</v>
      </c>
      <c r="D4" s="27">
        <f>'Master Gradebook'!D16+'Prince Charming'!D16</f>
        <v>10</v>
      </c>
      <c r="E4" s="27">
        <f>'Master Gradebook'!E16+'Prince Charming'!E16</f>
        <v>50</v>
      </c>
      <c r="F4" s="27">
        <f>'Master Gradebook'!F16+'Prince Charming'!F16</f>
        <v>100</v>
      </c>
      <c r="G4" s="27">
        <f>'Master Gradebook'!G16+'Prince Charming'!G16</f>
        <v>100</v>
      </c>
      <c r="H4" s="27">
        <f>'Master Gradebook'!H16+'Prince Charming'!H16</f>
        <v>10</v>
      </c>
      <c r="I4" s="27">
        <f>'Master Gradebook'!I16+'Prince Charming'!I16</f>
        <v>50</v>
      </c>
      <c r="J4" s="27">
        <f>'Master Gradebook'!J16+'Prince Charming'!J16</f>
        <v>10</v>
      </c>
      <c r="K4" s="27">
        <f>'Master Gradebook'!K16+'Prince Charming'!K16</f>
        <v>50</v>
      </c>
      <c r="L4" s="27">
        <f>'Master Gradebook'!L16+'Prince Charming'!L16</f>
        <v>100</v>
      </c>
      <c r="M4" s="27">
        <f>'Master Gradebook'!M16+'Prince Charming'!M16</f>
        <v>100</v>
      </c>
      <c r="N4" s="27">
        <f>'Master Gradebook'!N16+'Prince Charming'!N16</f>
        <v>640</v>
      </c>
      <c r="O4" s="28">
        <v>100</v>
      </c>
      <c r="P4" s="19" t="str">
        <f>LOOKUP(O4,'Grading Scale'!A4:A16,'Grading Scale'!B4:B16)</f>
        <v>A+</v>
      </c>
    </row>
    <row r="5" spans="1:16">
      <c r="A5" s="27" t="s">
        <v>44</v>
      </c>
      <c r="B5" s="28">
        <f>(B2/B4)*100</f>
        <v>90</v>
      </c>
      <c r="C5" s="28">
        <f t="shared" ref="C5:O5" si="0">(C2/C4)*100</f>
        <v>48</v>
      </c>
      <c r="D5" s="28">
        <f t="shared" si="0"/>
        <v>90</v>
      </c>
      <c r="E5" s="28">
        <f t="shared" si="0"/>
        <v>64</v>
      </c>
      <c r="F5" s="28">
        <f t="shared" si="0"/>
        <v>95</v>
      </c>
      <c r="G5" s="28">
        <f t="shared" si="0"/>
        <v>70</v>
      </c>
      <c r="H5" s="28">
        <f t="shared" si="0"/>
        <v>100</v>
      </c>
      <c r="I5" s="28">
        <f t="shared" si="0"/>
        <v>68</v>
      </c>
      <c r="J5" s="28">
        <f t="shared" si="0"/>
        <v>0</v>
      </c>
      <c r="K5" s="28">
        <f t="shared" si="0"/>
        <v>88</v>
      </c>
      <c r="L5" s="28">
        <f t="shared" si="0"/>
        <v>89</v>
      </c>
      <c r="M5" s="28">
        <f t="shared" si="0"/>
        <v>95</v>
      </c>
      <c r="N5" s="28">
        <f t="shared" si="0"/>
        <v>79.84375</v>
      </c>
      <c r="O5" s="28">
        <f t="shared" si="0"/>
        <v>79.84375</v>
      </c>
      <c r="P5" s="19" t="str">
        <f>LOOKUP(O5,'Grading Scale'!A5:A17,'Grading Scale'!B5:B17)</f>
        <v>C+</v>
      </c>
    </row>
    <row r="6" spans="1:16" s="18" customFormat="1">
      <c r="A6" s="29" t="s">
        <v>45</v>
      </c>
      <c r="B6" s="29">
        <f>(B3/B4)*100</f>
        <v>80.833333333333329</v>
      </c>
      <c r="C6" s="29">
        <f>(C3/C4)*100</f>
        <v>80.333333333333329</v>
      </c>
      <c r="D6" s="29">
        <f>(D3/D4)*100</f>
        <v>83.333333333333343</v>
      </c>
      <c r="E6" s="29">
        <f t="shared" ref="E6:O6" si="1">(E3/E4)*100</f>
        <v>86.666666666666671</v>
      </c>
      <c r="F6" s="29">
        <f t="shared" si="1"/>
        <v>85</v>
      </c>
      <c r="G6" s="29">
        <f t="shared" si="1"/>
        <v>87.833333333333329</v>
      </c>
      <c r="H6" s="29">
        <f t="shared" si="1"/>
        <v>62.5</v>
      </c>
      <c r="I6" s="29">
        <f t="shared" si="1"/>
        <v>85.5</v>
      </c>
      <c r="J6" s="29">
        <f t="shared" si="1"/>
        <v>65</v>
      </c>
      <c r="K6" s="29">
        <f t="shared" si="1"/>
        <v>92.333333333333329</v>
      </c>
      <c r="L6" s="29">
        <f t="shared" si="1"/>
        <v>86</v>
      </c>
      <c r="M6" s="29">
        <f t="shared" si="1"/>
        <v>92.083333333333329</v>
      </c>
      <c r="N6" s="29">
        <f t="shared" si="1"/>
        <v>86.328125</v>
      </c>
      <c r="O6" s="29">
        <f t="shared" si="1"/>
        <v>86.328125</v>
      </c>
      <c r="P6" s="26" t="str">
        <f>LOOKUP(O6,'Grading Scale'!A6:A18,'Grading Scale'!B6:B18)</f>
        <v>B</v>
      </c>
    </row>
    <row r="7" spans="1:16">
      <c r="A7" s="30"/>
      <c r="B7" s="30"/>
      <c r="C7" s="30"/>
    </row>
    <row r="14" spans="1:16">
      <c r="B14" s="30"/>
      <c r="C14" s="30"/>
      <c r="D14" s="30"/>
      <c r="E14" s="30"/>
    </row>
    <row r="44" spans="1:2">
      <c r="A44" s="30"/>
      <c r="B44" s="30"/>
    </row>
    <row r="54" spans="1:2">
      <c r="A54" s="30"/>
      <c r="B54" s="30"/>
    </row>
  </sheetData>
  <phoneticPr fontId="14" type="noConversion"/>
  <conditionalFormatting sqref="P3:P6">
    <cfRule type="containsText" dxfId="15" priority="3" operator="containsText" text="A">
      <formula>NOT(ISERROR(SEARCH("A",P3)))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:P6">
    <cfRule type="containsText" dxfId="14" priority="2" operator="containsText" text="B">
      <formula>NOT(ISERROR(SEARCH("B",P2)))</formula>
    </cfRule>
    <cfRule type="containsText" dxfId="13" priority="1" operator="containsText" text="C">
      <formula>NOT(ISERROR(SEARCH("C",P2)))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opLeftCell="A16" workbookViewId="0">
      <selection activeCell="P2" sqref="P2:P6"/>
    </sheetView>
  </sheetViews>
  <sheetFormatPr baseColWidth="10" defaultRowHeight="15" x14ac:dyDescent="0"/>
  <cols>
    <col min="1" max="1" width="20.33203125" style="27" bestFit="1" customWidth="1"/>
    <col min="2" max="16" width="10.83203125" style="27"/>
  </cols>
  <sheetData>
    <row r="1" spans="1:16" s="17" customFormat="1" ht="30">
      <c r="A1" s="20"/>
      <c r="B1" s="21" t="s">
        <v>2</v>
      </c>
      <c r="C1" s="20" t="s">
        <v>20</v>
      </c>
      <c r="D1" s="22" t="s">
        <v>21</v>
      </c>
      <c r="E1" s="20" t="s">
        <v>3</v>
      </c>
      <c r="F1" s="20" t="s">
        <v>1</v>
      </c>
      <c r="G1" s="22" t="s">
        <v>22</v>
      </c>
      <c r="H1" s="22" t="s">
        <v>23</v>
      </c>
      <c r="I1" s="20" t="s">
        <v>24</v>
      </c>
      <c r="J1" s="22" t="s">
        <v>25</v>
      </c>
      <c r="K1" s="20" t="s">
        <v>26</v>
      </c>
      <c r="L1" s="20" t="s">
        <v>27</v>
      </c>
      <c r="M1" s="22" t="s">
        <v>28</v>
      </c>
      <c r="N1" s="23" t="s">
        <v>17</v>
      </c>
      <c r="O1" s="23" t="s">
        <v>18</v>
      </c>
      <c r="P1" s="24" t="s">
        <v>29</v>
      </c>
    </row>
    <row r="2" spans="1:16">
      <c r="A2" s="25" t="str">
        <f>'Master Gradebook'!A9</f>
        <v>Ariel</v>
      </c>
      <c r="B2" s="25">
        <f>'Master Gradebook'!B9</f>
        <v>10</v>
      </c>
      <c r="C2" s="25">
        <f>'Master Gradebook'!C9</f>
        <v>44</v>
      </c>
      <c r="D2" s="25">
        <f>'Master Gradebook'!D9</f>
        <v>10</v>
      </c>
      <c r="E2" s="25">
        <f>'Master Gradebook'!E9</f>
        <v>40</v>
      </c>
      <c r="F2" s="25">
        <f>'Master Gradebook'!F9</f>
        <v>98</v>
      </c>
      <c r="G2" s="25">
        <f>'Master Gradebook'!G9</f>
        <v>80</v>
      </c>
      <c r="H2" s="25">
        <f>'Master Gradebook'!H9</f>
        <v>0</v>
      </c>
      <c r="I2" s="25">
        <f>'Master Gradebook'!I9</f>
        <v>50</v>
      </c>
      <c r="J2" s="25">
        <f>'Master Gradebook'!J9</f>
        <v>10</v>
      </c>
      <c r="K2" s="25">
        <f>'Master Gradebook'!K9</f>
        <v>50</v>
      </c>
      <c r="L2" s="25">
        <f>'Master Gradebook'!L9</f>
        <v>88</v>
      </c>
      <c r="M2" s="25">
        <f>'Master Gradebook'!M9</f>
        <v>96</v>
      </c>
      <c r="N2" s="25">
        <f>'Master Gradebook'!N9</f>
        <v>576</v>
      </c>
      <c r="O2" s="26">
        <f>'Master Gradebook'!O9</f>
        <v>90</v>
      </c>
      <c r="P2" s="25" t="str">
        <f>'Master Gradebook'!P9</f>
        <v>A-</v>
      </c>
    </row>
    <row r="3" spans="1:16">
      <c r="A3" s="27" t="s">
        <v>46</v>
      </c>
      <c r="B3" s="28">
        <f>'Master Gradebook'!B15+Ariel!B15</f>
        <v>8.0833333333333339</v>
      </c>
      <c r="C3" s="28">
        <f>'Master Gradebook'!C15+Ariel!C15</f>
        <v>40.166666666666664</v>
      </c>
      <c r="D3" s="28">
        <f>'Master Gradebook'!D15+Ariel!D15</f>
        <v>8.3333333333333339</v>
      </c>
      <c r="E3" s="28">
        <f>'Master Gradebook'!E15+Ariel!E15</f>
        <v>43.333333333333336</v>
      </c>
      <c r="F3" s="28">
        <f>'Master Gradebook'!F15+Ariel!F15</f>
        <v>85</v>
      </c>
      <c r="G3" s="28">
        <f>'Master Gradebook'!G15+Ariel!G15</f>
        <v>87.833333333333329</v>
      </c>
      <c r="H3" s="28">
        <f>'Master Gradebook'!H15+Ariel!H15</f>
        <v>6.25</v>
      </c>
      <c r="I3" s="28">
        <f>'Master Gradebook'!I15+Ariel!I15</f>
        <v>42.75</v>
      </c>
      <c r="J3" s="28">
        <f>'Master Gradebook'!J15+Ariel!J15</f>
        <v>6.5</v>
      </c>
      <c r="K3" s="28">
        <f>'Master Gradebook'!K15+Ariel!K15</f>
        <v>46.166666666666664</v>
      </c>
      <c r="L3" s="28">
        <f>'Master Gradebook'!L15+Ariel!L15</f>
        <v>86</v>
      </c>
      <c r="M3" s="28">
        <f>'Master Gradebook'!M15+Ariel!M15</f>
        <v>92.083333333333329</v>
      </c>
      <c r="N3" s="28">
        <f>'Master Gradebook'!N15+Ariel!N15</f>
        <v>552.5</v>
      </c>
      <c r="O3" s="28">
        <f>'Master Gradebook'!O15+Ariel!O15</f>
        <v>86.328125</v>
      </c>
      <c r="P3" s="19" t="str">
        <f>LOOKUP(O3,'Grading Scale'!A3:A15,'Grading Scale'!B3:B15)</f>
        <v>B</v>
      </c>
    </row>
    <row r="4" spans="1:16">
      <c r="A4" s="27" t="s">
        <v>19</v>
      </c>
      <c r="B4" s="27">
        <f>'Master Gradebook'!B16+Ariel!B16</f>
        <v>10</v>
      </c>
      <c r="C4" s="27">
        <f>'Master Gradebook'!C16+Ariel!C16</f>
        <v>50</v>
      </c>
      <c r="D4" s="27">
        <f>'Master Gradebook'!D16+Ariel!D16</f>
        <v>10</v>
      </c>
      <c r="E4" s="27">
        <f>'Master Gradebook'!E16+Ariel!E16</f>
        <v>50</v>
      </c>
      <c r="F4" s="27">
        <f>'Master Gradebook'!F16+Ariel!F16</f>
        <v>100</v>
      </c>
      <c r="G4" s="27">
        <f>'Master Gradebook'!G16+Ariel!G16</f>
        <v>100</v>
      </c>
      <c r="H4" s="27">
        <f>'Master Gradebook'!H16+Ariel!H16</f>
        <v>10</v>
      </c>
      <c r="I4" s="27">
        <f>'Master Gradebook'!I16+Ariel!I16</f>
        <v>50</v>
      </c>
      <c r="J4" s="27">
        <f>'Master Gradebook'!J16+Ariel!J16</f>
        <v>10</v>
      </c>
      <c r="K4" s="27">
        <f>'Master Gradebook'!K16+Ariel!K16</f>
        <v>50</v>
      </c>
      <c r="L4" s="27">
        <f>'Master Gradebook'!L16+Ariel!L16</f>
        <v>100</v>
      </c>
      <c r="M4" s="27">
        <f>'Master Gradebook'!M16+Ariel!M16</f>
        <v>100</v>
      </c>
      <c r="N4" s="27">
        <f>'Master Gradebook'!N16+Ariel!N16</f>
        <v>640</v>
      </c>
      <c r="O4" s="28">
        <v>100</v>
      </c>
      <c r="P4" s="19" t="str">
        <f>LOOKUP(O4,'Grading Scale'!A4:A16,'Grading Scale'!B4:B16)</f>
        <v>A+</v>
      </c>
    </row>
    <row r="5" spans="1:16">
      <c r="A5" s="27" t="s">
        <v>44</v>
      </c>
      <c r="B5" s="28">
        <f>(B2/B4)*100</f>
        <v>100</v>
      </c>
      <c r="C5" s="28">
        <f t="shared" ref="C5:O5" si="0">(C2/C4)*100</f>
        <v>88</v>
      </c>
      <c r="D5" s="28">
        <f t="shared" si="0"/>
        <v>100</v>
      </c>
      <c r="E5" s="28">
        <f t="shared" si="0"/>
        <v>80</v>
      </c>
      <c r="F5" s="28">
        <f t="shared" si="0"/>
        <v>98</v>
      </c>
      <c r="G5" s="28">
        <f t="shared" si="0"/>
        <v>80</v>
      </c>
      <c r="H5" s="28">
        <f t="shared" si="0"/>
        <v>0</v>
      </c>
      <c r="I5" s="28">
        <f t="shared" si="0"/>
        <v>100</v>
      </c>
      <c r="J5" s="28">
        <f t="shared" si="0"/>
        <v>100</v>
      </c>
      <c r="K5" s="28">
        <f t="shared" si="0"/>
        <v>100</v>
      </c>
      <c r="L5" s="28">
        <f t="shared" si="0"/>
        <v>88</v>
      </c>
      <c r="M5" s="28">
        <f t="shared" si="0"/>
        <v>96</v>
      </c>
      <c r="N5" s="28">
        <f t="shared" si="0"/>
        <v>90</v>
      </c>
      <c r="O5" s="28">
        <f t="shared" si="0"/>
        <v>90</v>
      </c>
      <c r="P5" s="19" t="str">
        <f>LOOKUP(O5,'Grading Scale'!A5:A17,'Grading Scale'!B5:B17)</f>
        <v>A-</v>
      </c>
    </row>
    <row r="6" spans="1:16" s="18" customFormat="1">
      <c r="A6" s="29" t="s">
        <v>45</v>
      </c>
      <c r="B6" s="29">
        <f>(B3/B4)*100</f>
        <v>80.833333333333329</v>
      </c>
      <c r="C6" s="29">
        <f>(C3/C4)*100</f>
        <v>80.333333333333329</v>
      </c>
      <c r="D6" s="29">
        <f>(D3/D4)*100</f>
        <v>83.333333333333343</v>
      </c>
      <c r="E6" s="29">
        <f t="shared" ref="E6:O6" si="1">(E3/E4)*100</f>
        <v>86.666666666666671</v>
      </c>
      <c r="F6" s="29">
        <f t="shared" si="1"/>
        <v>85</v>
      </c>
      <c r="G6" s="29">
        <f t="shared" si="1"/>
        <v>87.833333333333329</v>
      </c>
      <c r="H6" s="29">
        <f t="shared" si="1"/>
        <v>62.5</v>
      </c>
      <c r="I6" s="29">
        <f t="shared" si="1"/>
        <v>85.5</v>
      </c>
      <c r="J6" s="29">
        <f t="shared" si="1"/>
        <v>65</v>
      </c>
      <c r="K6" s="29">
        <f t="shared" si="1"/>
        <v>92.333333333333329</v>
      </c>
      <c r="L6" s="29">
        <f t="shared" si="1"/>
        <v>86</v>
      </c>
      <c r="M6" s="29">
        <f t="shared" si="1"/>
        <v>92.083333333333329</v>
      </c>
      <c r="N6" s="29">
        <f t="shared" si="1"/>
        <v>86.328125</v>
      </c>
      <c r="O6" s="29">
        <f t="shared" si="1"/>
        <v>86.328125</v>
      </c>
      <c r="P6" s="26" t="str">
        <f>LOOKUP(O6,'Grading Scale'!A6:A18,'Grading Scale'!B6:B18)</f>
        <v>B</v>
      </c>
    </row>
    <row r="7" spans="1:16">
      <c r="A7" s="30"/>
      <c r="B7" s="30"/>
      <c r="C7" s="30"/>
    </row>
    <row r="14" spans="1:16">
      <c r="B14" s="30"/>
      <c r="C14" s="30"/>
      <c r="D14" s="30"/>
      <c r="E14" s="30"/>
    </row>
    <row r="44" spans="1:2">
      <c r="A44" s="30"/>
      <c r="B44" s="30"/>
    </row>
    <row r="54" spans="1:2">
      <c r="A54" s="30"/>
      <c r="B54" s="30"/>
    </row>
  </sheetData>
  <phoneticPr fontId="14" type="noConversion"/>
  <conditionalFormatting sqref="P3:P6">
    <cfRule type="containsText" dxfId="12" priority="1" operator="containsText" text="B">
      <formula>NOT(ISERROR(SEARCH("B",P3)))</formula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2:P6">
    <cfRule type="containsText" dxfId="11" priority="2" operator="containsText" text="A">
      <formula>NOT(ISERROR(SEARCH("A",P2)))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Master Gradebook</vt:lpstr>
      <vt:lpstr>Grading Scale</vt:lpstr>
      <vt:lpstr>Cinderella</vt:lpstr>
      <vt:lpstr>Aurora</vt:lpstr>
      <vt:lpstr>Snow White</vt:lpstr>
      <vt:lpstr>Elsa</vt:lpstr>
      <vt:lpstr>Rapunzel</vt:lpstr>
      <vt:lpstr>Prince Charming</vt:lpstr>
      <vt:lpstr>Ariel</vt:lpstr>
      <vt:lpstr>Belle</vt:lpstr>
      <vt:lpstr>Jasmine</vt:lpstr>
      <vt:lpstr>Pochantas</vt:lpstr>
      <vt:lpstr>Mulan</vt:lpstr>
      <vt:lpstr>Flounder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Silvey</dc:creator>
  <cp:lastModifiedBy>Elizabeth Silvey</cp:lastModifiedBy>
  <cp:lastPrinted>2016-02-23T02:03:09Z</cp:lastPrinted>
  <dcterms:created xsi:type="dcterms:W3CDTF">2016-02-02T00:50:22Z</dcterms:created>
  <dcterms:modified xsi:type="dcterms:W3CDTF">2016-02-23T02:03:11Z</dcterms:modified>
</cp:coreProperties>
</file>