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20" yWindow="0" windowWidth="25580" windowHeight="14300" tabRatio="802"/>
  </bookViews>
  <sheets>
    <sheet name="Class" sheetId="1" r:id="rId1"/>
    <sheet name="Poppy" sheetId="8" r:id="rId2"/>
    <sheet name="Merigold" sheetId="9" r:id="rId3"/>
    <sheet name="Sunflower" sheetId="10" r:id="rId4"/>
    <sheet name="Eucalyptus" sheetId="11" r:id="rId5"/>
    <sheet name="Cornflower" sheetId="12" r:id="rId6"/>
    <sheet name="Lilac" sheetId="13" r:id="rId7"/>
    <sheet name="Gerberas" sheetId="14" r:id="rId8"/>
    <sheet name="Gardinia" sheetId="15" r:id="rId9"/>
    <sheet name="Pansy" sheetId="16" r:id="rId10"/>
    <sheet name="Victorian Branch " sheetId="17" r:id="rId11"/>
  </sheets>
  <definedNames>
    <definedName name="GradeScale">Class!$A$19:$B$21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8" l="1"/>
  <c r="C5" i="8"/>
  <c r="D5" i="8"/>
  <c r="E5" i="8"/>
  <c r="F5" i="8"/>
  <c r="G5" i="8"/>
  <c r="H5" i="8"/>
  <c r="I5" i="8"/>
  <c r="J5" i="8"/>
  <c r="K5" i="8"/>
  <c r="E14" i="1"/>
  <c r="C15" i="1"/>
  <c r="D15" i="1"/>
  <c r="E15" i="1"/>
  <c r="F15" i="1"/>
  <c r="G15" i="1"/>
  <c r="H15" i="1"/>
  <c r="I15" i="1"/>
  <c r="J15" i="1"/>
  <c r="K15" i="1"/>
  <c r="B15" i="1"/>
  <c r="C14" i="1"/>
  <c r="D14" i="1"/>
  <c r="F14" i="1"/>
  <c r="G14" i="1"/>
  <c r="H14" i="1"/>
  <c r="I14" i="1"/>
  <c r="J14" i="1"/>
  <c r="K14" i="1"/>
  <c r="B14" i="1"/>
  <c r="C4" i="17"/>
  <c r="D4" i="17"/>
  <c r="E4" i="17"/>
  <c r="F4" i="17"/>
  <c r="G4" i="17"/>
  <c r="H4" i="17"/>
  <c r="I4" i="17"/>
  <c r="J4" i="17"/>
  <c r="K4" i="17"/>
  <c r="B4" i="17"/>
  <c r="C4" i="16"/>
  <c r="D4" i="16"/>
  <c r="E4" i="16"/>
  <c r="F4" i="16"/>
  <c r="G4" i="16"/>
  <c r="H4" i="16"/>
  <c r="I4" i="16"/>
  <c r="J4" i="16"/>
  <c r="K4" i="16"/>
  <c r="B4" i="16"/>
  <c r="C4" i="15"/>
  <c r="D4" i="15"/>
  <c r="E4" i="15"/>
  <c r="F4" i="15"/>
  <c r="G4" i="15"/>
  <c r="H4" i="15"/>
  <c r="I4" i="15"/>
  <c r="J4" i="15"/>
  <c r="K4" i="15"/>
  <c r="B4" i="15"/>
  <c r="C4" i="14"/>
  <c r="D4" i="14"/>
  <c r="E4" i="14"/>
  <c r="F4" i="14"/>
  <c r="G4" i="14"/>
  <c r="H4" i="14"/>
  <c r="I4" i="14"/>
  <c r="J4" i="14"/>
  <c r="K4" i="14"/>
  <c r="B4" i="14"/>
  <c r="C4" i="13"/>
  <c r="D4" i="13"/>
  <c r="E4" i="13"/>
  <c r="F4" i="13"/>
  <c r="G4" i="13"/>
  <c r="H4" i="13"/>
  <c r="I4" i="13"/>
  <c r="J4" i="13"/>
  <c r="K4" i="13"/>
  <c r="B4" i="13"/>
  <c r="C4" i="12"/>
  <c r="D4" i="12"/>
  <c r="E4" i="12"/>
  <c r="F4" i="12"/>
  <c r="G4" i="12"/>
  <c r="H4" i="12"/>
  <c r="I4" i="12"/>
  <c r="J4" i="12"/>
  <c r="K4" i="12"/>
  <c r="B4" i="12"/>
  <c r="C4" i="11"/>
  <c r="D4" i="11"/>
  <c r="E4" i="11"/>
  <c r="F4" i="11"/>
  <c r="G4" i="11"/>
  <c r="H4" i="11"/>
  <c r="I4" i="11"/>
  <c r="J4" i="11"/>
  <c r="K4" i="11"/>
  <c r="B4" i="11"/>
  <c r="C4" i="10"/>
  <c r="D4" i="10"/>
  <c r="E4" i="10"/>
  <c r="F4" i="10"/>
  <c r="G4" i="10"/>
  <c r="H4" i="10"/>
  <c r="I4" i="10"/>
  <c r="J4" i="10"/>
  <c r="K4" i="10"/>
  <c r="B4" i="10"/>
  <c r="C4" i="9"/>
  <c r="D4" i="9"/>
  <c r="E4" i="9"/>
  <c r="F4" i="9"/>
  <c r="G4" i="9"/>
  <c r="H4" i="9"/>
  <c r="I4" i="9"/>
  <c r="J4" i="9"/>
  <c r="K4" i="9"/>
  <c r="B4" i="9"/>
  <c r="C4" i="8"/>
  <c r="D4" i="8"/>
  <c r="E4" i="8"/>
  <c r="F4" i="8"/>
  <c r="G4" i="8"/>
  <c r="H4" i="8"/>
  <c r="I4" i="8"/>
  <c r="J4" i="8"/>
  <c r="K4" i="8"/>
  <c r="B4" i="8"/>
  <c r="L2" i="1"/>
  <c r="L12" i="1"/>
  <c r="D18" i="1"/>
  <c r="L3" i="1"/>
  <c r="D19" i="1"/>
  <c r="L4" i="1"/>
  <c r="D20" i="1"/>
  <c r="L5" i="1"/>
  <c r="D21" i="1"/>
  <c r="L6" i="1"/>
  <c r="D22" i="1"/>
  <c r="L7" i="1"/>
  <c r="D23" i="1"/>
  <c r="L8" i="1"/>
  <c r="D24" i="1"/>
  <c r="L9" i="1"/>
  <c r="D25" i="1"/>
  <c r="L10" i="1"/>
  <c r="D26" i="1"/>
  <c r="L11" i="1"/>
  <c r="D27" i="1"/>
  <c r="L2" i="8"/>
  <c r="L3" i="8"/>
  <c r="N2" i="8"/>
  <c r="O2" i="8"/>
  <c r="M2" i="8"/>
  <c r="N2" i="17"/>
  <c r="N2" i="16"/>
  <c r="L2" i="16"/>
  <c r="O2" i="16"/>
  <c r="M2" i="16"/>
  <c r="N2" i="15"/>
  <c r="N2" i="14"/>
  <c r="L2" i="13"/>
  <c r="N2" i="13"/>
  <c r="N2" i="12"/>
  <c r="N2" i="11"/>
  <c r="L2" i="17"/>
  <c r="O2" i="17"/>
  <c r="M2" i="17"/>
  <c r="L2" i="15"/>
  <c r="O2" i="15"/>
  <c r="M2" i="15"/>
  <c r="M9" i="1"/>
  <c r="N9" i="1"/>
  <c r="O9" i="1"/>
  <c r="L2" i="14"/>
  <c r="O2" i="14"/>
  <c r="M2" i="14"/>
  <c r="O2" i="13"/>
  <c r="M2" i="13"/>
  <c r="L2" i="12"/>
  <c r="O2" i="12"/>
  <c r="M2" i="12"/>
  <c r="M6" i="1"/>
  <c r="N6" i="1"/>
  <c r="O6" i="1"/>
  <c r="L2" i="11"/>
  <c r="O2" i="11"/>
  <c r="M2" i="11"/>
  <c r="L3" i="14"/>
  <c r="L3" i="13"/>
  <c r="L3" i="12"/>
  <c r="L3" i="11"/>
  <c r="N2" i="10"/>
  <c r="L3" i="10"/>
  <c r="L2" i="10"/>
  <c r="O2" i="10"/>
  <c r="M2" i="10"/>
  <c r="L2" i="9"/>
  <c r="L3" i="9"/>
  <c r="N2" i="9"/>
  <c r="O2" i="9"/>
  <c r="M2" i="9"/>
  <c r="M3" i="1"/>
  <c r="N3" i="1"/>
  <c r="O3" i="1"/>
  <c r="N2" i="1"/>
  <c r="O2" i="1"/>
  <c r="M2" i="1"/>
  <c r="N4" i="1"/>
  <c r="O4" i="1"/>
  <c r="N5" i="1"/>
  <c r="O5" i="1"/>
  <c r="N7" i="1"/>
  <c r="O7" i="1"/>
  <c r="N8" i="1"/>
  <c r="O8" i="1"/>
  <c r="N10" i="1"/>
  <c r="O10" i="1"/>
  <c r="N11" i="1"/>
  <c r="O11" i="1"/>
  <c r="M5" i="1"/>
  <c r="M7" i="1"/>
  <c r="M8" i="1"/>
  <c r="M10" i="1"/>
  <c r="M11" i="1"/>
  <c r="M4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<sst xmlns="http://schemas.openxmlformats.org/spreadsheetml/2006/main" count="234" uniqueCount="60">
  <si>
    <t>Student Name</t>
  </si>
  <si>
    <t>Toal Points</t>
  </si>
  <si>
    <t xml:space="preserve">Average </t>
  </si>
  <si>
    <t xml:space="preserve">Letter Grade Scale </t>
  </si>
  <si>
    <t xml:space="preserve">Percent </t>
  </si>
  <si>
    <t>Grade</t>
  </si>
  <si>
    <t>F</t>
  </si>
  <si>
    <t>D</t>
  </si>
  <si>
    <t>D+</t>
  </si>
  <si>
    <t>C</t>
  </si>
  <si>
    <t>C+</t>
  </si>
  <si>
    <t>B</t>
  </si>
  <si>
    <t>B+</t>
  </si>
  <si>
    <t>A</t>
  </si>
  <si>
    <t>A+</t>
  </si>
  <si>
    <t xml:space="preserve">TOTAL </t>
  </si>
  <si>
    <t>AVERAGE</t>
  </si>
  <si>
    <t>LETTER GRADE</t>
  </si>
  <si>
    <t>Student name</t>
  </si>
  <si>
    <t>TOTAL</t>
  </si>
  <si>
    <t>ASSIGNMENT 1</t>
  </si>
  <si>
    <t>ASSIGNMENT 2</t>
  </si>
  <si>
    <t>ASSIGNMENT 3</t>
  </si>
  <si>
    <t>ASSIGNMENT 4</t>
  </si>
  <si>
    <t>ASSIGNMENT 5</t>
  </si>
  <si>
    <t>ASSIGNMENT 6</t>
  </si>
  <si>
    <t>ASSIGNMENT 7</t>
  </si>
  <si>
    <t>ASSIGNMENT 8</t>
  </si>
  <si>
    <t>ASSIGNMENT 9</t>
  </si>
  <si>
    <t>ASSIGNMENT 10</t>
  </si>
  <si>
    <t>% GRADE</t>
  </si>
  <si>
    <t>LETER GRADE</t>
  </si>
  <si>
    <t>% Grade</t>
  </si>
  <si>
    <t xml:space="preserve">LETTER GRADE </t>
  </si>
  <si>
    <t xml:space="preserve"> Merigold</t>
  </si>
  <si>
    <t xml:space="preserve"> Sunflower</t>
  </si>
  <si>
    <t>Cornflower</t>
  </si>
  <si>
    <t xml:space="preserve">Lilac </t>
  </si>
  <si>
    <t>Gerberas</t>
  </si>
  <si>
    <t xml:space="preserve">Gardinia  </t>
  </si>
  <si>
    <t>Victorian Birch</t>
  </si>
  <si>
    <t>Eucalyptus</t>
  </si>
  <si>
    <t xml:space="preserve">Cornflower </t>
  </si>
  <si>
    <t>Lilac</t>
  </si>
  <si>
    <t xml:space="preserve">Pansy </t>
  </si>
  <si>
    <t xml:space="preserve"> Poppy </t>
  </si>
  <si>
    <t>Victorian Branch</t>
  </si>
  <si>
    <t>Poppy</t>
  </si>
  <si>
    <t>Merigold</t>
  </si>
  <si>
    <t>Sunflower</t>
  </si>
  <si>
    <t>Gardina</t>
  </si>
  <si>
    <t>Pansy</t>
  </si>
  <si>
    <t>Total Points</t>
  </si>
  <si>
    <t>Assignment %</t>
  </si>
  <si>
    <t>Assinment %</t>
  </si>
  <si>
    <t xml:space="preserve">Student Name </t>
  </si>
  <si>
    <t xml:space="preserve">Standard Deviation </t>
  </si>
  <si>
    <t>Median</t>
  </si>
  <si>
    <t>First Name</t>
  </si>
  <si>
    <t>Class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</si>
</sst>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merican Typewriter"/>
    </font>
    <font>
      <sz val="12"/>
      <name val="American Typewrite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American Typewriter"/>
    </font>
    <font>
      <sz val="12"/>
      <color theme="0"/>
      <name val="American Typewriter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04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85FA8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DDB43"/>
        <bgColor indexed="64"/>
      </patternFill>
    </fill>
    <fill>
      <patternFill patternType="solid">
        <fgColor rgb="FFE364B9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2" fontId="2" fillId="3" borderId="1" xfId="1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shrinkToFit="1"/>
    </xf>
    <xf numFmtId="10" fontId="2" fillId="3" borderId="1" xfId="0" applyNumberFormat="1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center" shrinkToFit="1"/>
    </xf>
    <xf numFmtId="0" fontId="2" fillId="8" borderId="1" xfId="0" applyFont="1" applyFill="1" applyBorder="1" applyAlignment="1">
      <alignment horizontal="center" shrinkToFit="1"/>
    </xf>
    <xf numFmtId="10" fontId="2" fillId="8" borderId="1" xfId="0" applyNumberFormat="1" applyFont="1" applyFill="1" applyBorder="1" applyAlignment="1">
      <alignment horizontal="center" shrinkToFit="1"/>
    </xf>
    <xf numFmtId="0" fontId="7" fillId="9" borderId="1" xfId="0" applyFont="1" applyFill="1" applyBorder="1" applyAlignment="1">
      <alignment horizontal="center" shrinkToFit="1"/>
    </xf>
    <xf numFmtId="0" fontId="6" fillId="6" borderId="1" xfId="0" applyFont="1" applyFill="1" applyBorder="1" applyAlignment="1">
      <alignment horizontal="center" shrinkToFit="1"/>
    </xf>
    <xf numFmtId="0" fontId="7" fillId="7" borderId="1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shrinkToFit="1"/>
    </xf>
    <xf numFmtId="0" fontId="0" fillId="3" borderId="1" xfId="0" applyFill="1" applyBorder="1" applyAlignment="1">
      <alignment horizontal="center" shrinkToFit="1"/>
    </xf>
    <xf numFmtId="0" fontId="0" fillId="8" borderId="1" xfId="0" applyFill="1" applyBorder="1" applyAlignment="1">
      <alignment horizontal="center" shrinkToFit="1"/>
    </xf>
    <xf numFmtId="0" fontId="2" fillId="3" borderId="1" xfId="0" applyFont="1" applyFill="1" applyBorder="1"/>
    <xf numFmtId="0" fontId="2" fillId="3" borderId="1" xfId="0" applyFont="1" applyFill="1" applyBorder="1" applyAlignment="1">
      <alignment shrinkToFit="1"/>
    </xf>
    <xf numFmtId="0" fontId="7" fillId="10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shrinkToFit="1"/>
    </xf>
    <xf numFmtId="0" fontId="7" fillId="11" borderId="1" xfId="0" applyFont="1" applyFill="1" applyBorder="1" applyAlignment="1">
      <alignment horizontal="center" shrinkToFit="1"/>
    </xf>
    <xf numFmtId="0" fontId="2" fillId="16" borderId="1" xfId="0" applyFont="1" applyFill="1" applyBorder="1" applyAlignment="1">
      <alignment horizontal="center" shrinkToFit="1"/>
    </xf>
    <xf numFmtId="0" fontId="7" fillId="4" borderId="1" xfId="0" applyFont="1" applyFill="1" applyBorder="1" applyAlignment="1">
      <alignment horizontal="center" shrinkToFit="1"/>
    </xf>
    <xf numFmtId="0" fontId="7" fillId="13" borderId="1" xfId="0" applyFont="1" applyFill="1" applyBorder="1" applyAlignment="1">
      <alignment horizontal="center" shrinkToFit="1"/>
    </xf>
    <xf numFmtId="0" fontId="7" fillId="17" borderId="1" xfId="0" applyFont="1" applyFill="1" applyBorder="1" applyAlignment="1">
      <alignment horizontal="center" shrinkToFit="1"/>
    </xf>
    <xf numFmtId="0" fontId="7" fillId="15" borderId="1" xfId="0" applyFont="1" applyFill="1" applyBorder="1" applyAlignment="1">
      <alignment horizontal="center" shrinkToFit="1"/>
    </xf>
    <xf numFmtId="0" fontId="2" fillId="18" borderId="1" xfId="0" applyFont="1" applyFill="1" applyBorder="1" applyAlignment="1">
      <alignment horizontal="center"/>
    </xf>
    <xf numFmtId="0" fontId="2" fillId="18" borderId="1" xfId="0" applyNumberFormat="1" applyFont="1" applyFill="1" applyBorder="1"/>
    <xf numFmtId="0" fontId="2" fillId="18" borderId="1" xfId="0" applyFont="1" applyFill="1" applyBorder="1"/>
    <xf numFmtId="0" fontId="2" fillId="18" borderId="2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0" fillId="0" borderId="0" xfId="0" applyAlignment="1">
      <alignment shrinkToFit="1"/>
    </xf>
    <xf numFmtId="0" fontId="0" fillId="0" borderId="0" xfId="0" applyNumberFormat="1"/>
  </cellXfs>
  <cellStyles count="5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  <cellStyle name="Percent" xfId="1" builtinId="5"/>
    <cellStyle name="Style 1" xfId="2"/>
  </cellStyles>
  <dxfs count="2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DF4397"/>
      <color rgb="FF804000"/>
      <color rgb="FFE0BA48"/>
      <color rgb="FFFFDB42"/>
      <color rgb="FF8000FF"/>
      <color rgb="FFFF6FC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Class</a:t>
            </a:r>
            <a:r>
              <a:rPr lang="en-US" baseline="0"/>
              <a:t> Percentages</a:t>
            </a:r>
            <a:endParaRPr lang="en-US"/>
          </a:p>
        </c:rich>
      </c:tx>
      <c:layout>
        <c:manualLayout>
          <c:xMode val="edge"/>
          <c:yMode val="edge"/>
          <c:x val="0.451578379553246"/>
          <c:y val="0.0403587443946188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E0BA48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DF4397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804000"/>
              </a:solidFill>
              <a:ln>
                <a:solidFill>
                  <a:schemeClr val="tx1"/>
                </a:solidFill>
              </a:ln>
            </c:spPr>
          </c:dPt>
          <c:cat>
            <c:strRef>
              <c:f>Class!$C$18:$C$27</c:f>
              <c:strCache>
                <c:ptCount val="10"/>
                <c:pt idx="0">
                  <c:v>Poppy</c:v>
                </c:pt>
                <c:pt idx="1">
                  <c:v>Merigold</c:v>
                </c:pt>
                <c:pt idx="2">
                  <c:v>Sunflower</c:v>
                </c:pt>
                <c:pt idx="3">
                  <c:v>Eucalyptus</c:v>
                </c:pt>
                <c:pt idx="4">
                  <c:v>Cornflower</c:v>
                </c:pt>
                <c:pt idx="5">
                  <c:v>Lilac</c:v>
                </c:pt>
                <c:pt idx="6">
                  <c:v>Gerberas</c:v>
                </c:pt>
                <c:pt idx="7">
                  <c:v>Gardina</c:v>
                </c:pt>
                <c:pt idx="8">
                  <c:v>Pansy</c:v>
                </c:pt>
                <c:pt idx="9">
                  <c:v>Victorian Branch</c:v>
                </c:pt>
              </c:strCache>
            </c:strRef>
          </c:cat>
          <c:val>
            <c:numRef>
              <c:f>Class!$D$18:$D$27</c:f>
              <c:numCache>
                <c:formatCode>0.00%</c:formatCode>
                <c:ptCount val="10"/>
                <c:pt idx="0">
                  <c:v>0.864406779661017</c:v>
                </c:pt>
                <c:pt idx="1">
                  <c:v>0.869491525423729</c:v>
                </c:pt>
                <c:pt idx="2">
                  <c:v>0.816949152542373</c:v>
                </c:pt>
                <c:pt idx="3">
                  <c:v>0.906779661016949</c:v>
                </c:pt>
                <c:pt idx="4">
                  <c:v>0.889830508474576</c:v>
                </c:pt>
                <c:pt idx="5">
                  <c:v>0.910169491525424</c:v>
                </c:pt>
                <c:pt idx="6">
                  <c:v>0.845762711864407</c:v>
                </c:pt>
                <c:pt idx="7">
                  <c:v>0.825423728813559</c:v>
                </c:pt>
                <c:pt idx="8">
                  <c:v>0.886440677966102</c:v>
                </c:pt>
                <c:pt idx="9">
                  <c:v>0.777966101694915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9577032"/>
        <c:axId val="-2111785000"/>
      </c:barChart>
      <c:catAx>
        <c:axId val="-2099577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Student Names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11785000"/>
        <c:crosses val="autoZero"/>
        <c:auto val="1"/>
        <c:lblAlgn val="ctr"/>
        <c:lblOffset val="100"/>
        <c:noMultiLvlLbl val="0"/>
      </c:catAx>
      <c:valAx>
        <c:axId val="-2111785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Percentage</a:t>
                </a:r>
                <a:r>
                  <a:rPr lang="en-US" sz="1800" baseline="0"/>
                  <a:t> Grades</a:t>
                </a:r>
                <a:endParaRPr lang="en-US" sz="1800"/>
              </a:p>
            </c:rich>
          </c:tx>
          <c:layout>
            <c:manualLayout>
              <c:xMode val="edge"/>
              <c:yMode val="edge"/>
              <c:x val="0.0130489335006273"/>
              <c:y val="0.15067264573991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-2099577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r>
              <a:rPr lang="en-US">
                <a:latin typeface="American Typewriter"/>
                <a:cs typeface="American Typewriter"/>
              </a:rPr>
              <a:t>Pansy's Classroom Progress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val>
            <c:numRef>
              <c:f>Pansy!$B$4:$K$4</c:f>
              <c:numCache>
                <c:formatCode>0.00%</c:formatCode>
                <c:ptCount val="10"/>
                <c:pt idx="0">
                  <c:v>0.45</c:v>
                </c:pt>
                <c:pt idx="1">
                  <c:v>0.64</c:v>
                </c:pt>
                <c:pt idx="2">
                  <c:v>0.9</c:v>
                </c:pt>
                <c:pt idx="3">
                  <c:v>1.0</c:v>
                </c:pt>
                <c:pt idx="4">
                  <c:v>0.9</c:v>
                </c:pt>
                <c:pt idx="5">
                  <c:v>1.0</c:v>
                </c:pt>
                <c:pt idx="6">
                  <c:v>0.8</c:v>
                </c:pt>
                <c:pt idx="7">
                  <c:v>0.92</c:v>
                </c:pt>
                <c:pt idx="8">
                  <c:v>0.84</c:v>
                </c:pt>
                <c:pt idx="9">
                  <c:v>0.985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9797640"/>
        <c:axId val="-2109079576"/>
      </c:lineChart>
      <c:catAx>
        <c:axId val="-2109797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</a:t>
                </a:r>
                <a:r>
                  <a:rPr lang="en-US" baseline="0">
                    <a:latin typeface="American Typewriter"/>
                    <a:cs typeface="American Typewriter"/>
                  </a:rPr>
                  <a:t> #</a:t>
                </a:r>
                <a:endParaRPr lang="en-US">
                  <a:latin typeface="American Typewriter"/>
                  <a:cs typeface="American Typewriter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9079576"/>
        <c:crosses val="autoZero"/>
        <c:auto val="1"/>
        <c:lblAlgn val="ctr"/>
        <c:lblOffset val="100"/>
        <c:noMultiLvlLbl val="0"/>
      </c:catAx>
      <c:valAx>
        <c:axId val="-2109079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</a:t>
                </a:r>
                <a:r>
                  <a:rPr lang="en-US" baseline="0">
                    <a:latin typeface="American Typewriter"/>
                    <a:cs typeface="American Typewriter"/>
                  </a:rPr>
                  <a:t> %</a:t>
                </a:r>
                <a:endParaRPr lang="en-US">
                  <a:latin typeface="American Typewriter"/>
                  <a:cs typeface="American Typewriter"/>
                </a:endParaRP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9797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r>
              <a:rPr lang="en-US">
                <a:latin typeface="American Typewriter"/>
                <a:cs typeface="American Typewriter"/>
              </a:rPr>
              <a:t>Victorian Branch's</a:t>
            </a:r>
            <a:r>
              <a:rPr lang="en-US" baseline="0">
                <a:latin typeface="American Typewriter"/>
                <a:cs typeface="American Typewriter"/>
              </a:rPr>
              <a:t> Classroom Progress</a:t>
            </a:r>
            <a:endParaRPr lang="en-US">
              <a:latin typeface="American Typewriter"/>
              <a:cs typeface="American Typewriter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804000"/>
              </a:solidFill>
            </a:ln>
          </c:spPr>
          <c:marker>
            <c:symbol val="none"/>
          </c:marker>
          <c:val>
            <c:numRef>
              <c:f>'Victorian Branch '!$B$4:$K$4</c:f>
              <c:numCache>
                <c:formatCode>0.00%</c:formatCode>
                <c:ptCount val="10"/>
                <c:pt idx="0">
                  <c:v>0.75</c:v>
                </c:pt>
                <c:pt idx="1">
                  <c:v>0.78</c:v>
                </c:pt>
                <c:pt idx="2">
                  <c:v>0.88</c:v>
                </c:pt>
                <c:pt idx="3">
                  <c:v>1.0</c:v>
                </c:pt>
                <c:pt idx="4">
                  <c:v>1.0</c:v>
                </c:pt>
                <c:pt idx="5">
                  <c:v>0.9</c:v>
                </c:pt>
                <c:pt idx="6">
                  <c:v>0.7</c:v>
                </c:pt>
                <c:pt idx="7">
                  <c:v>0.64</c:v>
                </c:pt>
                <c:pt idx="8">
                  <c:v>0.89</c:v>
                </c:pt>
                <c:pt idx="9">
                  <c:v>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5039944"/>
        <c:axId val="-2144525352"/>
      </c:lineChart>
      <c:catAx>
        <c:axId val="-2145039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#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44525352"/>
        <c:crosses val="autoZero"/>
        <c:auto val="1"/>
        <c:lblAlgn val="ctr"/>
        <c:lblOffset val="100"/>
        <c:noMultiLvlLbl val="0"/>
      </c:catAx>
      <c:valAx>
        <c:axId val="-2144525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%</a:t>
                </a: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45039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merican Typewriter"/>
                <a:cs typeface="American Typewriter"/>
              </a:rPr>
              <a:t>Poppy's Classroom</a:t>
            </a:r>
            <a:r>
              <a:rPr lang="en-US" baseline="0">
                <a:latin typeface="American Typewriter"/>
                <a:cs typeface="American Typewriter"/>
              </a:rPr>
              <a:t> </a:t>
            </a:r>
            <a:r>
              <a:rPr lang="en-US">
                <a:latin typeface="American Typewriter"/>
                <a:cs typeface="American Typewriter"/>
              </a:rPr>
              <a:t>Progress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Poppy!$B$4:$K$4</c:f>
              <c:numCache>
                <c:formatCode>0.00%</c:formatCode>
                <c:ptCount val="10"/>
                <c:pt idx="0">
                  <c:v>0.9</c:v>
                </c:pt>
                <c:pt idx="1">
                  <c:v>0.8</c:v>
                </c:pt>
                <c:pt idx="2">
                  <c:v>0.96</c:v>
                </c:pt>
                <c:pt idx="3">
                  <c:v>1.0</c:v>
                </c:pt>
                <c:pt idx="4">
                  <c:v>1.0</c:v>
                </c:pt>
                <c:pt idx="5">
                  <c:v>0.3</c:v>
                </c:pt>
                <c:pt idx="6">
                  <c:v>1.0</c:v>
                </c:pt>
                <c:pt idx="7">
                  <c:v>1.0</c:v>
                </c:pt>
                <c:pt idx="8">
                  <c:v>0.76</c:v>
                </c:pt>
                <c:pt idx="9">
                  <c:v>0.835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8564728"/>
        <c:axId val="-2099479176"/>
      </c:lineChart>
      <c:catAx>
        <c:axId val="-2118564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# 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099479176"/>
        <c:crosses val="autoZero"/>
        <c:auto val="1"/>
        <c:lblAlgn val="ctr"/>
        <c:lblOffset val="100"/>
        <c:noMultiLvlLbl val="0"/>
      </c:catAx>
      <c:valAx>
        <c:axId val="-2099479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% </a:t>
                </a:r>
              </a:p>
            </c:rich>
          </c:tx>
          <c:layout/>
          <c:overlay val="0"/>
        </c:title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18564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 paperSize="0" orientation="portrait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r>
              <a:rPr lang="en-US">
                <a:latin typeface="American Typewriter"/>
                <a:cs typeface="American Typewriter"/>
              </a:rPr>
              <a:t>Merigold's</a:t>
            </a:r>
            <a:r>
              <a:rPr lang="en-US" baseline="0">
                <a:latin typeface="American Typewriter"/>
                <a:cs typeface="American Typewriter"/>
              </a:rPr>
              <a:t> Classroom Progress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Merigold!$B$4:$K$4</c:f>
              <c:numCache>
                <c:formatCode>0.00%</c:formatCode>
                <c:ptCount val="10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0.3</c:v>
                </c:pt>
                <c:pt idx="4">
                  <c:v>0.533333333333333</c:v>
                </c:pt>
                <c:pt idx="5">
                  <c:v>1.0</c:v>
                </c:pt>
                <c:pt idx="6">
                  <c:v>0.6</c:v>
                </c:pt>
                <c:pt idx="7">
                  <c:v>0.96</c:v>
                </c:pt>
                <c:pt idx="8">
                  <c:v>0.68</c:v>
                </c:pt>
                <c:pt idx="9">
                  <c:v>0.945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9498728"/>
        <c:axId val="-2109818968"/>
      </c:lineChart>
      <c:catAx>
        <c:axId val="-2109498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</a:t>
                </a:r>
                <a:r>
                  <a:rPr lang="en-US" baseline="0">
                    <a:latin typeface="American Typewriter"/>
                    <a:cs typeface="American Typewriter"/>
                  </a:rPr>
                  <a:t> #</a:t>
                </a:r>
                <a:endParaRPr lang="en-US">
                  <a:latin typeface="American Typewriter"/>
                  <a:cs typeface="American Typewriter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9818968"/>
        <c:crosses val="autoZero"/>
        <c:auto val="1"/>
        <c:lblAlgn val="ctr"/>
        <c:lblOffset val="100"/>
        <c:noMultiLvlLbl val="0"/>
      </c:catAx>
      <c:valAx>
        <c:axId val="-2109818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%</a:t>
                </a: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9498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r>
              <a:rPr lang="en-US">
                <a:latin typeface="American Typewriter"/>
                <a:cs typeface="American Typewriter"/>
              </a:rPr>
              <a:t>Sunflower's Classroom Progress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DB42"/>
              </a:solidFill>
            </a:ln>
          </c:spPr>
          <c:marker>
            <c:symbol val="none"/>
          </c:marker>
          <c:val>
            <c:numRef>
              <c:f>Sunflower!$B$4:$K$4</c:f>
              <c:numCache>
                <c:formatCode>0.00%</c:formatCode>
                <c:ptCount val="10"/>
                <c:pt idx="0">
                  <c:v>0.8</c:v>
                </c:pt>
                <c:pt idx="1">
                  <c:v>0.66</c:v>
                </c:pt>
                <c:pt idx="2">
                  <c:v>0.77</c:v>
                </c:pt>
                <c:pt idx="3">
                  <c:v>0.9</c:v>
                </c:pt>
                <c:pt idx="4">
                  <c:v>0.633333333333333</c:v>
                </c:pt>
                <c:pt idx="5">
                  <c:v>0.9</c:v>
                </c:pt>
                <c:pt idx="6">
                  <c:v>0.7</c:v>
                </c:pt>
                <c:pt idx="7">
                  <c:v>0.94</c:v>
                </c:pt>
                <c:pt idx="8">
                  <c:v>0.57</c:v>
                </c:pt>
                <c:pt idx="9">
                  <c:v>0.995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5197048"/>
        <c:axId val="-2110717496"/>
      </c:lineChart>
      <c:catAx>
        <c:axId val="-2105197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#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10717496"/>
        <c:crosses val="autoZero"/>
        <c:auto val="1"/>
        <c:lblAlgn val="ctr"/>
        <c:lblOffset val="100"/>
        <c:noMultiLvlLbl val="0"/>
      </c:catAx>
      <c:valAx>
        <c:axId val="-2110717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%</a:t>
                </a: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5197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Eucalyptus's Classroom Progress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8000"/>
              </a:solidFill>
            </a:ln>
          </c:spPr>
          <c:marker>
            <c:symbol val="none"/>
          </c:marker>
          <c:val>
            <c:numRef>
              <c:f>Eucalyptus!$B$4:$K$4</c:f>
              <c:numCache>
                <c:formatCode>0.00%</c:formatCode>
                <c:ptCount val="10"/>
                <c:pt idx="0">
                  <c:v>0.95</c:v>
                </c:pt>
                <c:pt idx="1">
                  <c:v>0.96</c:v>
                </c:pt>
                <c:pt idx="2">
                  <c:v>0.92</c:v>
                </c:pt>
                <c:pt idx="3">
                  <c:v>1.0</c:v>
                </c:pt>
                <c:pt idx="4">
                  <c:v>0.833333333333333</c:v>
                </c:pt>
                <c:pt idx="5">
                  <c:v>0.8</c:v>
                </c:pt>
                <c:pt idx="6">
                  <c:v>0.5</c:v>
                </c:pt>
                <c:pt idx="7">
                  <c:v>1.0</c:v>
                </c:pt>
                <c:pt idx="8">
                  <c:v>0.68</c:v>
                </c:pt>
                <c:pt idx="9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9187096"/>
        <c:axId val="-2110082968"/>
      </c:lineChart>
      <c:catAx>
        <c:axId val="-2109187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 #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10082968"/>
        <c:crosses val="autoZero"/>
        <c:auto val="1"/>
        <c:lblAlgn val="ctr"/>
        <c:lblOffset val="100"/>
        <c:noMultiLvlLbl val="0"/>
      </c:catAx>
      <c:valAx>
        <c:axId val="-2110082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Assignment %</a:t>
                </a: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crossAx val="-2109187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American Typewriter"/>
          <a:cs typeface="American Typewriter"/>
        </a:defRPr>
      </a:pPr>
      <a:endParaRPr lang="en-US"/>
    </a:p>
  </c:txPr>
  <c:printSettings>
    <c:headerFooter/>
    <c:pageMargins b="1.0" l="0.75" r="0.75" t="1.0" header="0.5" footer="0.5"/>
    <c:pageSetup paperSize="0" orientation="portrait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r>
              <a:rPr lang="en-US">
                <a:latin typeface="American Typewriter"/>
                <a:cs typeface="American Typewriter"/>
              </a:rPr>
              <a:t>Cornflower's Classroom</a:t>
            </a:r>
            <a:r>
              <a:rPr lang="en-US" baseline="0">
                <a:latin typeface="American Typewriter"/>
                <a:cs typeface="American Typewriter"/>
              </a:rPr>
              <a:t> Progress</a:t>
            </a:r>
            <a:endParaRPr lang="en-US">
              <a:latin typeface="American Typewriter"/>
              <a:cs typeface="American Typewriter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Cornflower!$B$4:$K$4</c:f>
              <c:numCache>
                <c:formatCode>0.00%</c:formatCode>
                <c:ptCount val="10"/>
                <c:pt idx="0">
                  <c:v>0.9</c:v>
                </c:pt>
                <c:pt idx="1">
                  <c:v>0.64</c:v>
                </c:pt>
                <c:pt idx="2">
                  <c:v>1.0</c:v>
                </c:pt>
                <c:pt idx="3">
                  <c:v>0.95</c:v>
                </c:pt>
                <c:pt idx="4">
                  <c:v>0.466666666666667</c:v>
                </c:pt>
                <c:pt idx="5">
                  <c:v>0.5</c:v>
                </c:pt>
                <c:pt idx="6">
                  <c:v>0.9</c:v>
                </c:pt>
                <c:pt idx="7">
                  <c:v>1.0</c:v>
                </c:pt>
                <c:pt idx="8">
                  <c:v>0.79</c:v>
                </c:pt>
                <c:pt idx="9">
                  <c:v>0.995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6911688"/>
        <c:axId val="-2107602952"/>
      </c:lineChart>
      <c:catAx>
        <c:axId val="-2106911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#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7602952"/>
        <c:crosses val="autoZero"/>
        <c:auto val="1"/>
        <c:lblAlgn val="ctr"/>
        <c:lblOffset val="100"/>
        <c:noMultiLvlLbl val="0"/>
      </c:catAx>
      <c:valAx>
        <c:axId val="-2107602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</a:t>
                </a:r>
                <a:r>
                  <a:rPr lang="en-US" baseline="0">
                    <a:latin typeface="American Typewriter"/>
                    <a:cs typeface="American Typewriter"/>
                  </a:rPr>
                  <a:t> %</a:t>
                </a:r>
                <a:endParaRPr lang="en-US">
                  <a:latin typeface="American Typewriter"/>
                  <a:cs typeface="American Typewriter"/>
                </a:endParaRP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6911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r>
              <a:rPr lang="en-US">
                <a:latin typeface="American Typewriter"/>
                <a:cs typeface="American Typewriter"/>
              </a:rPr>
              <a:t>Lilac's Classroom Progress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Lilac!$B$4:$K$4</c:f>
              <c:numCache>
                <c:formatCode>0.00%</c:formatCode>
                <c:ptCount val="10"/>
                <c:pt idx="0">
                  <c:v>1.0</c:v>
                </c:pt>
                <c:pt idx="1">
                  <c:v>0.72</c:v>
                </c:pt>
                <c:pt idx="2">
                  <c:v>1.0</c:v>
                </c:pt>
                <c:pt idx="3">
                  <c:v>0.75</c:v>
                </c:pt>
                <c:pt idx="4">
                  <c:v>0.833333333333333</c:v>
                </c:pt>
                <c:pt idx="5">
                  <c:v>0.7</c:v>
                </c:pt>
                <c:pt idx="6">
                  <c:v>0.7</c:v>
                </c:pt>
                <c:pt idx="7">
                  <c:v>1.0</c:v>
                </c:pt>
                <c:pt idx="8">
                  <c:v>0.88</c:v>
                </c:pt>
                <c:pt idx="9">
                  <c:v>0.945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7103848"/>
        <c:axId val="-2109071976"/>
      </c:lineChart>
      <c:catAx>
        <c:axId val="-2107103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#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9071976"/>
        <c:crosses val="autoZero"/>
        <c:auto val="1"/>
        <c:lblAlgn val="ctr"/>
        <c:lblOffset val="100"/>
        <c:noMultiLvlLbl val="0"/>
      </c:catAx>
      <c:valAx>
        <c:axId val="-2109071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</a:t>
                </a:r>
                <a:r>
                  <a:rPr lang="en-US" baseline="0">
                    <a:latin typeface="American Typewriter"/>
                    <a:cs typeface="American Typewriter"/>
                  </a:rPr>
                  <a:t> %</a:t>
                </a:r>
                <a:endParaRPr lang="en-US">
                  <a:latin typeface="American Typewriter"/>
                  <a:cs typeface="American Typewriter"/>
                </a:endParaRP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7103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r>
              <a:rPr lang="en-US">
                <a:latin typeface="American Typewriter"/>
                <a:cs typeface="American Typewriter"/>
              </a:rPr>
              <a:t>Gerberas</a:t>
            </a:r>
            <a:r>
              <a:rPr lang="en-US" baseline="0">
                <a:latin typeface="American Typewriter"/>
                <a:cs typeface="American Typewriter"/>
              </a:rPr>
              <a:t>' Classroom Progress </a:t>
            </a:r>
            <a:endParaRPr lang="en-US">
              <a:latin typeface="American Typewriter"/>
              <a:cs typeface="American Typewriter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DF4397"/>
              </a:solidFill>
            </a:ln>
          </c:spPr>
          <c:marker>
            <c:symbol val="none"/>
          </c:marker>
          <c:val>
            <c:numRef>
              <c:f>Gerberas!$B$4:$K$4</c:f>
              <c:numCache>
                <c:formatCode>0.00%</c:formatCode>
                <c:ptCount val="10"/>
                <c:pt idx="0">
                  <c:v>0.75</c:v>
                </c:pt>
                <c:pt idx="1">
                  <c:v>0.74</c:v>
                </c:pt>
                <c:pt idx="2">
                  <c:v>0.75</c:v>
                </c:pt>
                <c:pt idx="3">
                  <c:v>0.9</c:v>
                </c:pt>
                <c:pt idx="4">
                  <c:v>0.5</c:v>
                </c:pt>
                <c:pt idx="5">
                  <c:v>0.6</c:v>
                </c:pt>
                <c:pt idx="6">
                  <c:v>0.8</c:v>
                </c:pt>
                <c:pt idx="7">
                  <c:v>0.86</c:v>
                </c:pt>
                <c:pt idx="8">
                  <c:v>0.87</c:v>
                </c:pt>
                <c:pt idx="9">
                  <c:v>0.975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4606648"/>
        <c:axId val="-2107598232"/>
      </c:lineChart>
      <c:catAx>
        <c:axId val="-210460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#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7598232"/>
        <c:crosses val="autoZero"/>
        <c:auto val="1"/>
        <c:lblAlgn val="ctr"/>
        <c:lblOffset val="100"/>
        <c:noMultiLvlLbl val="0"/>
      </c:catAx>
      <c:valAx>
        <c:axId val="-2107598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%</a:t>
                </a: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4606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r>
              <a:rPr lang="en-US">
                <a:latin typeface="American Typewriter"/>
                <a:cs typeface="American Typewriter"/>
              </a:rPr>
              <a:t>Gaerdina's Classroom Progress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val>
            <c:numRef>
              <c:f>Gardinia!$B$4:$K$4</c:f>
              <c:numCache>
                <c:formatCode>0.00%</c:formatCode>
                <c:ptCount val="10"/>
                <c:pt idx="0">
                  <c:v>0.85</c:v>
                </c:pt>
                <c:pt idx="1">
                  <c:v>0.94</c:v>
                </c:pt>
                <c:pt idx="2">
                  <c:v>0.42</c:v>
                </c:pt>
                <c:pt idx="3">
                  <c:v>1.0</c:v>
                </c:pt>
                <c:pt idx="4">
                  <c:v>0.933333333333333</c:v>
                </c:pt>
                <c:pt idx="5">
                  <c:v>0.8</c:v>
                </c:pt>
                <c:pt idx="6">
                  <c:v>0.6</c:v>
                </c:pt>
                <c:pt idx="7">
                  <c:v>0.74</c:v>
                </c:pt>
                <c:pt idx="8">
                  <c:v>0.86</c:v>
                </c:pt>
                <c:pt idx="9">
                  <c:v>0.98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4921096"/>
        <c:axId val="-2107624904"/>
      </c:lineChart>
      <c:catAx>
        <c:axId val="-2104921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#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7624904"/>
        <c:crosses val="autoZero"/>
        <c:auto val="1"/>
        <c:lblAlgn val="ctr"/>
        <c:lblOffset val="100"/>
        <c:noMultiLvlLbl val="0"/>
      </c:catAx>
      <c:valAx>
        <c:axId val="-2107624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merican Typewriter"/>
                    <a:cs typeface="American Typewriter"/>
                  </a:defRPr>
                </a:pPr>
                <a:r>
                  <a:rPr lang="en-US">
                    <a:latin typeface="American Typewriter"/>
                    <a:cs typeface="American Typewriter"/>
                  </a:rPr>
                  <a:t>Assignment %</a:t>
                </a: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merican Typewriter"/>
                <a:cs typeface="American Typewriter"/>
              </a:defRPr>
            </a:pPr>
            <a:endParaRPr lang="en-US"/>
          </a:p>
        </c:txPr>
        <c:crossAx val="-2104921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15874</xdr:colOff>
      <xdr:row>16</xdr:row>
      <xdr:rowOff>25400</xdr:rowOff>
    </xdr:from>
    <xdr:to>
      <xdr:col>14</xdr:col>
      <xdr:colOff>1254124</xdr:colOff>
      <xdr:row>31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5</xdr:row>
      <xdr:rowOff>6350</xdr:rowOff>
    </xdr:from>
    <xdr:to>
      <xdr:col>14</xdr:col>
      <xdr:colOff>812800</xdr:colOff>
      <xdr:row>20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12700</xdr:rowOff>
    </xdr:from>
    <xdr:to>
      <xdr:col>15</xdr:col>
      <xdr:colOff>0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44450</xdr:rowOff>
    </xdr:from>
    <xdr:to>
      <xdr:col>14</xdr:col>
      <xdr:colOff>1371600</xdr:colOff>
      <xdr:row>28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15</xdr:col>
      <xdr:colOff>0</xdr:colOff>
      <xdr:row>23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4</xdr:row>
      <xdr:rowOff>177800</xdr:rowOff>
    </xdr:from>
    <xdr:to>
      <xdr:col>14</xdr:col>
      <xdr:colOff>990600</xdr:colOff>
      <xdr:row>22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5</xdr:row>
      <xdr:rowOff>19050</xdr:rowOff>
    </xdr:from>
    <xdr:to>
      <xdr:col>15</xdr:col>
      <xdr:colOff>0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15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6350</xdr:rowOff>
    </xdr:from>
    <xdr:to>
      <xdr:col>15</xdr:col>
      <xdr:colOff>0</xdr:colOff>
      <xdr:row>21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5</xdr:row>
      <xdr:rowOff>6350</xdr:rowOff>
    </xdr:from>
    <xdr:to>
      <xdr:col>15</xdr:col>
      <xdr:colOff>0</xdr:colOff>
      <xdr:row>22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6350</xdr:rowOff>
    </xdr:from>
    <xdr:to>
      <xdr:col>15</xdr:col>
      <xdr:colOff>0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showRuler="0" zoomScale="80" zoomScaleNormal="80" zoomScalePageLayoutView="80" workbookViewId="0">
      <selection activeCell="C29" sqref="C29"/>
    </sheetView>
  </sheetViews>
  <sheetFormatPr baseColWidth="10" defaultRowHeight="15" x14ac:dyDescent="0"/>
  <cols>
    <col min="1" max="1" width="15.83203125" customWidth="1"/>
    <col min="2" max="2" width="18.33203125" customWidth="1"/>
    <col min="3" max="3" width="17.5" customWidth="1"/>
    <col min="4" max="4" width="16.83203125" customWidth="1"/>
    <col min="5" max="5" width="16" customWidth="1"/>
    <col min="6" max="6" width="17.33203125" customWidth="1"/>
    <col min="7" max="7" width="16.6640625" customWidth="1"/>
    <col min="8" max="8" width="17.1640625" customWidth="1"/>
    <col min="9" max="9" width="16.5" customWidth="1"/>
    <col min="10" max="10" width="16.33203125" customWidth="1"/>
    <col min="11" max="11" width="18" customWidth="1"/>
    <col min="14" max="14" width="10.5" customWidth="1"/>
    <col min="15" max="15" width="16.5" customWidth="1"/>
    <col min="17" max="17" width="9.6640625" customWidth="1"/>
    <col min="18" max="18" width="17.5" customWidth="1"/>
    <col min="19" max="19" width="16.33203125" customWidth="1"/>
    <col min="20" max="20" width="9.33203125" customWidth="1"/>
  </cols>
  <sheetData>
    <row r="1" spans="1:15">
      <c r="A1" s="10" t="s">
        <v>58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  <c r="L1" s="2" t="s">
        <v>15</v>
      </c>
      <c r="M1" s="2" t="s">
        <v>16</v>
      </c>
      <c r="N1" s="2" t="s">
        <v>30</v>
      </c>
      <c r="O1" s="2" t="s">
        <v>17</v>
      </c>
    </row>
    <row r="2" spans="1:15">
      <c r="A2" s="26" t="s">
        <v>45</v>
      </c>
      <c r="B2" s="4">
        <v>18</v>
      </c>
      <c r="C2" s="4">
        <v>40</v>
      </c>
      <c r="D2" s="4">
        <v>96</v>
      </c>
      <c r="E2" s="4">
        <v>20</v>
      </c>
      <c r="F2" s="4">
        <v>30</v>
      </c>
      <c r="G2" s="4">
        <v>3</v>
      </c>
      <c r="H2" s="4">
        <v>10</v>
      </c>
      <c r="I2" s="4">
        <v>50</v>
      </c>
      <c r="J2" s="4">
        <v>76</v>
      </c>
      <c r="K2" s="4">
        <v>167</v>
      </c>
      <c r="L2" s="5">
        <f t="shared" ref="L2:L12" si="0">SUM(B2:K2)</f>
        <v>510</v>
      </c>
      <c r="M2" s="5">
        <f>AVERAGE(B2:K2)</f>
        <v>51</v>
      </c>
      <c r="N2" s="6">
        <f>L2/$L$12</f>
        <v>0.86440677966101698</v>
      </c>
      <c r="O2" s="5" t="str">
        <f t="shared" ref="O2:O11" si="1">IF(N2&gt;0.93,"A+",IF(N2&gt;0.9,"A",IF(N2&gt;0.85,"B+",IF(N2&gt;0.8,"B",IF(N2&gt;0.75,"C+",IF(N2&gt;0.7,"C",IF(N2&gt;0.65,"D+",IF(N2&gt;0.6,"D",IF(N2&gt;0,"F")))))))))</f>
        <v>B+</v>
      </c>
    </row>
    <row r="3" spans="1:15">
      <c r="A3" s="27" t="s">
        <v>34</v>
      </c>
      <c r="B3" s="4">
        <v>20</v>
      </c>
      <c r="C3" s="4">
        <v>50</v>
      </c>
      <c r="D3" s="4">
        <v>100</v>
      </c>
      <c r="E3" s="4">
        <v>6</v>
      </c>
      <c r="F3" s="4">
        <v>16</v>
      </c>
      <c r="G3" s="4">
        <v>10</v>
      </c>
      <c r="H3" s="4">
        <v>6</v>
      </c>
      <c r="I3" s="4">
        <v>48</v>
      </c>
      <c r="J3" s="4">
        <v>68</v>
      </c>
      <c r="K3" s="4">
        <v>189</v>
      </c>
      <c r="L3" s="5">
        <f t="shared" si="0"/>
        <v>513</v>
      </c>
      <c r="M3" s="5">
        <f>AVERAGE(B3:K3)</f>
        <v>51.3</v>
      </c>
      <c r="N3" s="6">
        <f>L3/$L$12</f>
        <v>0.86949152542372876</v>
      </c>
      <c r="O3" s="5" t="str">
        <f t="shared" si="1"/>
        <v>B+</v>
      </c>
    </row>
    <row r="4" spans="1:15">
      <c r="A4" s="28" t="s">
        <v>35</v>
      </c>
      <c r="B4" s="4">
        <v>16</v>
      </c>
      <c r="C4" s="4">
        <v>33</v>
      </c>
      <c r="D4" s="4">
        <v>77</v>
      </c>
      <c r="E4" s="4">
        <v>18</v>
      </c>
      <c r="F4" s="4">
        <v>19</v>
      </c>
      <c r="G4" s="4">
        <v>9</v>
      </c>
      <c r="H4" s="4">
        <v>7</v>
      </c>
      <c r="I4" s="4">
        <v>47</v>
      </c>
      <c r="J4" s="4">
        <v>57</v>
      </c>
      <c r="K4" s="4">
        <v>199</v>
      </c>
      <c r="L4" s="5">
        <f t="shared" si="0"/>
        <v>482</v>
      </c>
      <c r="M4" s="5">
        <f>AVERAGE(B4:K4)</f>
        <v>48.2</v>
      </c>
      <c r="N4" s="6">
        <f>L4/$L$12</f>
        <v>0.81694915254237288</v>
      </c>
      <c r="O4" s="5" t="str">
        <f t="shared" si="1"/>
        <v>B</v>
      </c>
    </row>
    <row r="5" spans="1:15">
      <c r="A5" s="9" t="s">
        <v>41</v>
      </c>
      <c r="B5" s="4">
        <v>19</v>
      </c>
      <c r="C5" s="4">
        <v>48</v>
      </c>
      <c r="D5" s="4">
        <v>92</v>
      </c>
      <c r="E5" s="4">
        <v>20</v>
      </c>
      <c r="F5" s="4">
        <v>25</v>
      </c>
      <c r="G5" s="4">
        <v>8</v>
      </c>
      <c r="H5" s="4">
        <v>5</v>
      </c>
      <c r="I5" s="4">
        <v>50</v>
      </c>
      <c r="J5" s="4">
        <v>68</v>
      </c>
      <c r="K5" s="4">
        <v>200</v>
      </c>
      <c r="L5" s="5">
        <f t="shared" si="0"/>
        <v>535</v>
      </c>
      <c r="M5" s="5">
        <f t="shared" ref="M5:M11" si="2">AVERAGE(B5:K5)</f>
        <v>53.5</v>
      </c>
      <c r="N5" s="6">
        <f>L5/$L$12</f>
        <v>0.90677966101694918</v>
      </c>
      <c r="O5" s="5" t="str">
        <f t="shared" si="1"/>
        <v>A</v>
      </c>
    </row>
    <row r="6" spans="1:15">
      <c r="A6" s="10" t="s">
        <v>36</v>
      </c>
      <c r="B6" s="4">
        <v>18</v>
      </c>
      <c r="C6" s="4">
        <v>32</v>
      </c>
      <c r="D6" s="4">
        <v>100</v>
      </c>
      <c r="E6" s="4">
        <v>19</v>
      </c>
      <c r="F6" s="4">
        <v>14</v>
      </c>
      <c r="G6" s="4">
        <v>5</v>
      </c>
      <c r="H6" s="4">
        <v>9</v>
      </c>
      <c r="I6" s="4">
        <v>50</v>
      </c>
      <c r="J6" s="4">
        <v>79</v>
      </c>
      <c r="K6" s="4">
        <v>199</v>
      </c>
      <c r="L6" s="5">
        <f t="shared" si="0"/>
        <v>525</v>
      </c>
      <c r="M6" s="5">
        <f t="shared" si="2"/>
        <v>52.5</v>
      </c>
      <c r="N6" s="6">
        <f>L6/$L$12</f>
        <v>0.88983050847457623</v>
      </c>
      <c r="O6" s="5" t="str">
        <f t="shared" si="1"/>
        <v>B+</v>
      </c>
    </row>
    <row r="7" spans="1:15">
      <c r="A7" s="29" t="s">
        <v>37</v>
      </c>
      <c r="B7" s="4">
        <v>20</v>
      </c>
      <c r="C7" s="4">
        <v>36</v>
      </c>
      <c r="D7" s="4">
        <v>100</v>
      </c>
      <c r="E7" s="4">
        <v>15</v>
      </c>
      <c r="F7" s="4">
        <v>25</v>
      </c>
      <c r="G7" s="4">
        <v>7</v>
      </c>
      <c r="H7" s="4">
        <v>7</v>
      </c>
      <c r="I7" s="4">
        <v>50</v>
      </c>
      <c r="J7" s="4">
        <v>88</v>
      </c>
      <c r="K7" s="4">
        <v>189</v>
      </c>
      <c r="L7" s="5">
        <f t="shared" si="0"/>
        <v>537</v>
      </c>
      <c r="M7" s="5">
        <f t="shared" si="2"/>
        <v>53.7</v>
      </c>
      <c r="N7" s="6">
        <f>L7/$L$12</f>
        <v>0.9101694915254237</v>
      </c>
      <c r="O7" s="5" t="str">
        <f t="shared" si="1"/>
        <v>A</v>
      </c>
    </row>
    <row r="8" spans="1:15">
      <c r="A8" s="30" t="s">
        <v>38</v>
      </c>
      <c r="B8" s="4">
        <v>15</v>
      </c>
      <c r="C8" s="4">
        <v>37</v>
      </c>
      <c r="D8" s="4">
        <v>75</v>
      </c>
      <c r="E8" s="4">
        <v>18</v>
      </c>
      <c r="F8" s="4">
        <v>15</v>
      </c>
      <c r="G8" s="4">
        <v>6</v>
      </c>
      <c r="H8" s="4">
        <v>8</v>
      </c>
      <c r="I8" s="4">
        <v>43</v>
      </c>
      <c r="J8" s="4">
        <v>87</v>
      </c>
      <c r="K8" s="4">
        <v>195</v>
      </c>
      <c r="L8" s="5">
        <f t="shared" si="0"/>
        <v>499</v>
      </c>
      <c r="M8" s="5">
        <f t="shared" si="2"/>
        <v>49.9</v>
      </c>
      <c r="N8" s="6">
        <f>L8/$L$12</f>
        <v>0.84576271186440677</v>
      </c>
      <c r="O8" s="5" t="str">
        <f t="shared" si="1"/>
        <v>B</v>
      </c>
    </row>
    <row r="9" spans="1:15">
      <c r="A9" s="4" t="s">
        <v>39</v>
      </c>
      <c r="B9" s="4">
        <v>17</v>
      </c>
      <c r="C9" s="4">
        <v>47</v>
      </c>
      <c r="D9" s="4">
        <v>42</v>
      </c>
      <c r="E9" s="4">
        <v>20</v>
      </c>
      <c r="F9" s="4">
        <v>28</v>
      </c>
      <c r="G9" s="4">
        <v>8</v>
      </c>
      <c r="H9" s="4">
        <v>6</v>
      </c>
      <c r="I9" s="4">
        <v>37</v>
      </c>
      <c r="J9" s="4">
        <v>86</v>
      </c>
      <c r="K9" s="4">
        <v>196</v>
      </c>
      <c r="L9" s="5">
        <f t="shared" si="0"/>
        <v>487</v>
      </c>
      <c r="M9" s="5">
        <f t="shared" si="2"/>
        <v>48.7</v>
      </c>
      <c r="N9" s="6">
        <f>L9/$L$12</f>
        <v>0.8254237288135593</v>
      </c>
      <c r="O9" s="5" t="str">
        <f t="shared" si="1"/>
        <v>B</v>
      </c>
    </row>
    <row r="10" spans="1:15">
      <c r="A10" s="31" t="s">
        <v>51</v>
      </c>
      <c r="B10" s="4">
        <v>9</v>
      </c>
      <c r="C10" s="4">
        <v>32</v>
      </c>
      <c r="D10" s="4">
        <v>90</v>
      </c>
      <c r="E10" s="4">
        <v>20</v>
      </c>
      <c r="F10" s="4">
        <v>27</v>
      </c>
      <c r="G10" s="4">
        <v>10</v>
      </c>
      <c r="H10" s="4">
        <v>8</v>
      </c>
      <c r="I10" s="4">
        <v>46</v>
      </c>
      <c r="J10" s="4">
        <v>84</v>
      </c>
      <c r="K10" s="4">
        <v>197</v>
      </c>
      <c r="L10" s="5">
        <f t="shared" si="0"/>
        <v>523</v>
      </c>
      <c r="M10" s="5">
        <f t="shared" si="2"/>
        <v>52.3</v>
      </c>
      <c r="N10" s="6">
        <f>L10/$L$12</f>
        <v>0.88644067796610171</v>
      </c>
      <c r="O10" s="5" t="str">
        <f t="shared" si="1"/>
        <v>B+</v>
      </c>
    </row>
    <row r="11" spans="1:15">
      <c r="A11" s="11" t="s">
        <v>40</v>
      </c>
      <c r="B11" s="4">
        <v>15</v>
      </c>
      <c r="C11" s="4">
        <v>39</v>
      </c>
      <c r="D11" s="4">
        <v>88</v>
      </c>
      <c r="E11" s="4">
        <v>20</v>
      </c>
      <c r="F11" s="4">
        <v>30</v>
      </c>
      <c r="G11" s="4">
        <v>9</v>
      </c>
      <c r="H11" s="4">
        <v>7</v>
      </c>
      <c r="I11" s="4">
        <v>32</v>
      </c>
      <c r="J11" s="4">
        <v>89</v>
      </c>
      <c r="K11" s="4">
        <v>130</v>
      </c>
      <c r="L11" s="5">
        <f t="shared" si="0"/>
        <v>459</v>
      </c>
      <c r="M11" s="5">
        <f t="shared" si="2"/>
        <v>45.9</v>
      </c>
      <c r="N11" s="6">
        <f>L11/$L$12</f>
        <v>0.7779661016949152</v>
      </c>
      <c r="O11" s="5" t="str">
        <f t="shared" si="1"/>
        <v>C+</v>
      </c>
    </row>
    <row r="12" spans="1:15">
      <c r="A12" s="5" t="s">
        <v>1</v>
      </c>
      <c r="B12" s="5">
        <v>20</v>
      </c>
      <c r="C12" s="5">
        <v>50</v>
      </c>
      <c r="D12" s="5">
        <v>100</v>
      </c>
      <c r="E12" s="5">
        <v>20</v>
      </c>
      <c r="F12" s="5">
        <v>30</v>
      </c>
      <c r="G12" s="5">
        <v>10</v>
      </c>
      <c r="H12" s="5">
        <v>10</v>
      </c>
      <c r="I12" s="5">
        <v>50</v>
      </c>
      <c r="J12" s="5">
        <v>100</v>
      </c>
      <c r="K12" s="5">
        <v>200</v>
      </c>
      <c r="L12" s="5">
        <f t="shared" si="0"/>
        <v>590</v>
      </c>
      <c r="M12" s="5"/>
      <c r="N12" s="5"/>
      <c r="O12" s="5"/>
    </row>
    <row r="13" spans="1:15">
      <c r="A13" s="5" t="s">
        <v>2</v>
      </c>
      <c r="B13" s="7">
        <f t="shared" ref="B13:K13" si="3">AVERAGE(B2:B11)</f>
        <v>16.7</v>
      </c>
      <c r="C13" s="8">
        <f t="shared" si="3"/>
        <v>39.4</v>
      </c>
      <c r="D13" s="8">
        <f t="shared" si="3"/>
        <v>86</v>
      </c>
      <c r="E13" s="8">
        <f t="shared" si="3"/>
        <v>17.600000000000001</v>
      </c>
      <c r="F13" s="8">
        <f t="shared" si="3"/>
        <v>22.9</v>
      </c>
      <c r="G13" s="8">
        <f t="shared" si="3"/>
        <v>7.5</v>
      </c>
      <c r="H13" s="8">
        <f t="shared" si="3"/>
        <v>7.3</v>
      </c>
      <c r="I13" s="8">
        <f t="shared" si="3"/>
        <v>45.3</v>
      </c>
      <c r="J13" s="8">
        <f t="shared" si="3"/>
        <v>78.2</v>
      </c>
      <c r="K13" s="8">
        <f t="shared" si="3"/>
        <v>186.1</v>
      </c>
      <c r="L13" s="5"/>
      <c r="M13" s="5"/>
      <c r="N13" s="5"/>
      <c r="O13" s="5"/>
    </row>
    <row r="14" spans="1:15">
      <c r="A14" s="25" t="s">
        <v>56</v>
      </c>
      <c r="B14" s="8">
        <f>STDEV(B2:B11)</f>
        <v>3.267686915507324</v>
      </c>
      <c r="C14" s="8">
        <f t="shared" ref="C14:K14" si="4">STDEV(C2:C11)</f>
        <v>6.7692113441834696</v>
      </c>
      <c r="D14" s="8">
        <f t="shared" si="4"/>
        <v>17.894754041959398</v>
      </c>
      <c r="E14" s="8">
        <f>STDEV(E2:E11)</f>
        <v>4.3767060165786287</v>
      </c>
      <c r="F14" s="8">
        <f t="shared" si="4"/>
        <v>6.2972657205771077</v>
      </c>
      <c r="G14" s="8">
        <f t="shared" si="4"/>
        <v>2.2730302828309759</v>
      </c>
      <c r="H14" s="8">
        <f t="shared" si="4"/>
        <v>1.4944341180973273</v>
      </c>
      <c r="I14" s="8">
        <f t="shared" si="4"/>
        <v>6.2369864518050573</v>
      </c>
      <c r="J14" s="8">
        <f t="shared" si="4"/>
        <v>10.788883167408935</v>
      </c>
      <c r="K14" s="8">
        <f t="shared" si="4"/>
        <v>21.987117440295258</v>
      </c>
      <c r="L14" s="24"/>
      <c r="M14" s="24"/>
      <c r="N14" s="24"/>
      <c r="O14" s="24"/>
    </row>
    <row r="15" spans="1:15">
      <c r="A15" s="5" t="s">
        <v>57</v>
      </c>
      <c r="B15" s="5">
        <f>MEDIAN(B2:B11)</f>
        <v>17.5</v>
      </c>
      <c r="C15" s="5">
        <f t="shared" ref="C15:K15" si="5">MEDIAN(C2:C11)</f>
        <v>38</v>
      </c>
      <c r="D15" s="5">
        <f t="shared" si="5"/>
        <v>91</v>
      </c>
      <c r="E15" s="5">
        <f t="shared" si="5"/>
        <v>19.5</v>
      </c>
      <c r="F15" s="5">
        <f t="shared" si="5"/>
        <v>25</v>
      </c>
      <c r="G15" s="5">
        <f t="shared" si="5"/>
        <v>8</v>
      </c>
      <c r="H15" s="5">
        <f t="shared" si="5"/>
        <v>7</v>
      </c>
      <c r="I15" s="5">
        <f t="shared" si="5"/>
        <v>47.5</v>
      </c>
      <c r="J15" s="5">
        <f t="shared" si="5"/>
        <v>81.5</v>
      </c>
      <c r="K15" s="5">
        <f t="shared" si="5"/>
        <v>195.5</v>
      </c>
      <c r="L15" s="24"/>
      <c r="M15" s="24"/>
      <c r="N15" s="24"/>
      <c r="O15" s="24"/>
    </row>
    <row r="16" spans="1:15">
      <c r="A16" s="1"/>
      <c r="C16" s="1"/>
      <c r="F16" s="1"/>
      <c r="G16" s="1"/>
      <c r="H16" s="1"/>
      <c r="I16" s="1"/>
      <c r="J16" s="1"/>
      <c r="K16" s="1"/>
      <c r="L16" s="1"/>
      <c r="M16" s="1"/>
      <c r="N16" s="1"/>
    </row>
    <row r="17" spans="1:15">
      <c r="A17" s="42" t="s">
        <v>3</v>
      </c>
      <c r="B17" s="43"/>
      <c r="C17" s="2" t="s">
        <v>18</v>
      </c>
      <c r="D17" s="2" t="s">
        <v>30</v>
      </c>
      <c r="I17" s="1"/>
      <c r="J17" s="1"/>
      <c r="K17" s="1"/>
      <c r="L17" s="1"/>
      <c r="M17" s="1"/>
    </row>
    <row r="18" spans="1:15">
      <c r="A18" s="39" t="s">
        <v>4</v>
      </c>
      <c r="B18" s="39" t="s">
        <v>5</v>
      </c>
      <c r="C18" s="4" t="s">
        <v>47</v>
      </c>
      <c r="D18" s="6">
        <f>L2/$L$12</f>
        <v>0.86440677966101698</v>
      </c>
      <c r="I18" s="1"/>
      <c r="J18" s="1"/>
      <c r="K18" s="1"/>
      <c r="L18" s="1"/>
      <c r="M18" s="1"/>
    </row>
    <row r="19" spans="1:15">
      <c r="A19" s="40">
        <v>0</v>
      </c>
      <c r="B19" s="41" t="s">
        <v>6</v>
      </c>
      <c r="C19" s="4" t="s">
        <v>48</v>
      </c>
      <c r="D19" s="6">
        <f>L3/$L$12</f>
        <v>0.86949152542372876</v>
      </c>
      <c r="I19" s="1"/>
      <c r="J19" s="1"/>
      <c r="K19" s="1"/>
      <c r="L19" s="1"/>
      <c r="M19" s="1"/>
    </row>
    <row r="20" spans="1:15">
      <c r="A20" s="40">
        <v>0.6</v>
      </c>
      <c r="B20" s="41" t="s">
        <v>7</v>
      </c>
      <c r="C20" s="4" t="s">
        <v>49</v>
      </c>
      <c r="D20" s="6">
        <f>L4/$L$12</f>
        <v>0.81694915254237288</v>
      </c>
      <c r="I20" s="1"/>
      <c r="J20" s="1"/>
      <c r="K20" s="1"/>
      <c r="L20" s="1"/>
    </row>
    <row r="21" spans="1:15">
      <c r="A21" s="40">
        <v>0.65</v>
      </c>
      <c r="B21" s="41" t="s">
        <v>8</v>
      </c>
      <c r="C21" s="4" t="s">
        <v>41</v>
      </c>
      <c r="D21" s="6">
        <f>L5/$L$12</f>
        <v>0.90677966101694918</v>
      </c>
      <c r="I21" s="1"/>
      <c r="J21" s="1"/>
      <c r="K21" s="1"/>
      <c r="L21" s="1"/>
      <c r="M21" s="1"/>
    </row>
    <row r="22" spans="1:15">
      <c r="A22" s="40">
        <v>0.7</v>
      </c>
      <c r="B22" s="41" t="s">
        <v>9</v>
      </c>
      <c r="C22" s="4" t="s">
        <v>36</v>
      </c>
      <c r="D22" s="6">
        <f>L6/$L$12</f>
        <v>0.88983050847457623</v>
      </c>
      <c r="I22" s="1"/>
      <c r="J22" s="1"/>
      <c r="K22" s="1"/>
      <c r="L22" s="1"/>
      <c r="M22" s="1"/>
    </row>
    <row r="23" spans="1:15">
      <c r="A23" s="40">
        <v>0.75</v>
      </c>
      <c r="B23" s="41" t="s">
        <v>10</v>
      </c>
      <c r="C23" s="4" t="s">
        <v>43</v>
      </c>
      <c r="D23" s="6">
        <f>L7/$L$12</f>
        <v>0.9101694915254237</v>
      </c>
      <c r="I23" s="1"/>
      <c r="J23" s="1"/>
      <c r="K23" s="1"/>
      <c r="L23" s="1"/>
      <c r="M23" s="1"/>
    </row>
    <row r="24" spans="1:15">
      <c r="A24" s="40">
        <v>0.8</v>
      </c>
      <c r="B24" s="41" t="s">
        <v>11</v>
      </c>
      <c r="C24" s="4" t="s">
        <v>38</v>
      </c>
      <c r="D24" s="6">
        <f>L8/$L$12</f>
        <v>0.84576271186440677</v>
      </c>
      <c r="I24" s="1"/>
      <c r="J24" s="1"/>
      <c r="K24" s="1"/>
      <c r="L24" s="1"/>
      <c r="M24" s="1"/>
    </row>
    <row r="25" spans="1:15">
      <c r="A25" s="40">
        <v>0.85</v>
      </c>
      <c r="B25" s="41" t="s">
        <v>12</v>
      </c>
      <c r="C25" s="4" t="s">
        <v>50</v>
      </c>
      <c r="D25" s="6">
        <f>L9/$L$12</f>
        <v>0.8254237288135593</v>
      </c>
      <c r="I25" s="1"/>
      <c r="J25" s="1"/>
      <c r="K25" s="1"/>
      <c r="L25" s="1"/>
      <c r="M25" s="1"/>
    </row>
    <row r="26" spans="1:15">
      <c r="A26" s="40">
        <v>0.9</v>
      </c>
      <c r="B26" s="41" t="s">
        <v>13</v>
      </c>
      <c r="C26" s="4" t="s">
        <v>51</v>
      </c>
      <c r="D26" s="6">
        <f>L10/$L$12</f>
        <v>0.88644067796610171</v>
      </c>
      <c r="I26" s="1"/>
      <c r="J26" s="1"/>
      <c r="K26" s="1"/>
      <c r="L26" s="1"/>
      <c r="M26" s="1"/>
    </row>
    <row r="27" spans="1:15">
      <c r="A27" s="40">
        <v>0.93</v>
      </c>
      <c r="B27" s="41" t="s">
        <v>14</v>
      </c>
      <c r="C27" s="4" t="s">
        <v>46</v>
      </c>
      <c r="D27" s="6">
        <f>L11/$L$12</f>
        <v>0.7779661016949152</v>
      </c>
      <c r="I27" s="1"/>
      <c r="J27" s="1"/>
      <c r="K27" s="1"/>
      <c r="L27" s="1"/>
      <c r="M27" s="1"/>
    </row>
    <row r="28" spans="1:15">
      <c r="A28" s="1"/>
      <c r="G28" s="1"/>
      <c r="H28" s="1"/>
      <c r="I28" s="1"/>
      <c r="J28" s="1"/>
      <c r="K28" s="1"/>
      <c r="L28" s="1"/>
      <c r="M28" s="1"/>
    </row>
    <row r="29" spans="1:15">
      <c r="A29" s="1"/>
      <c r="G29" s="1"/>
      <c r="H29" s="1"/>
      <c r="I29" s="1"/>
      <c r="J29" s="1"/>
      <c r="K29" s="1"/>
      <c r="L29" s="1"/>
      <c r="M29" s="1"/>
    </row>
    <row r="30" spans="1:15">
      <c r="A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F35" s="1"/>
      <c r="G35" s="1"/>
      <c r="H35" s="1"/>
      <c r="I35" s="1"/>
      <c r="J35" s="1"/>
      <c r="K35" s="1"/>
      <c r="L35" s="1"/>
      <c r="M35" s="1"/>
    </row>
    <row r="36" spans="1:15">
      <c r="A36" s="1"/>
      <c r="B36" s="1"/>
      <c r="C36" s="1"/>
      <c r="F36" s="1"/>
      <c r="G36" s="1"/>
      <c r="H36" s="1"/>
      <c r="I36" s="1"/>
      <c r="J36" s="1"/>
      <c r="K36" s="1"/>
      <c r="L36" s="1"/>
      <c r="M36" s="1"/>
    </row>
  </sheetData>
  <mergeCells count="1">
    <mergeCell ref="A17:B17"/>
  </mergeCells>
  <conditionalFormatting sqref="B2:B11">
    <cfRule type="cellIs" dxfId="255" priority="9" operator="lessThan">
      <formula>14</formula>
    </cfRule>
    <cfRule type="cellIs" dxfId="254" priority="10" operator="lessThan">
      <formula>12</formula>
    </cfRule>
    <cfRule type="cellIs" dxfId="253" priority="22" operator="greaterThan">
      <formula>16</formula>
    </cfRule>
  </conditionalFormatting>
  <conditionalFormatting sqref="C2:C11">
    <cfRule type="cellIs" dxfId="252" priority="7" operator="lessThan">
      <formula>35</formula>
    </cfRule>
    <cfRule type="cellIs" dxfId="251" priority="21" operator="greaterThan">
      <formula>40</formula>
    </cfRule>
  </conditionalFormatting>
  <conditionalFormatting sqref="D2:D11">
    <cfRule type="cellIs" dxfId="250" priority="5" operator="lessThan">
      <formula>70</formula>
    </cfRule>
    <cfRule type="cellIs" dxfId="249" priority="19" operator="greaterThan">
      <formula>80</formula>
    </cfRule>
    <cfRule type="cellIs" dxfId="248" priority="20" operator="greaterThan">
      <formula>80</formula>
    </cfRule>
  </conditionalFormatting>
  <conditionalFormatting sqref="E2:E11">
    <cfRule type="cellIs" dxfId="247" priority="17" operator="greaterThan">
      <formula>16</formula>
    </cfRule>
    <cfRule type="cellIs" dxfId="246" priority="18" operator="greaterThan">
      <formula>16</formula>
    </cfRule>
  </conditionalFormatting>
  <conditionalFormatting sqref="F2:F11">
    <cfRule type="cellIs" dxfId="245" priority="3" operator="lessThan">
      <formula>21</formula>
    </cfRule>
    <cfRule type="cellIs" dxfId="244" priority="16" operator="greaterThan">
      <formula>24</formula>
    </cfRule>
  </conditionalFormatting>
  <conditionalFormatting sqref="G2:G11">
    <cfRule type="cellIs" dxfId="243" priority="15" operator="greaterThan">
      <formula>8</formula>
    </cfRule>
  </conditionalFormatting>
  <conditionalFormatting sqref="H2:H11">
    <cfRule type="cellIs" dxfId="242" priority="14" operator="greaterThan">
      <formula>8</formula>
    </cfRule>
  </conditionalFormatting>
  <conditionalFormatting sqref="I2:I11">
    <cfRule type="cellIs" dxfId="241" priority="6" operator="lessThan">
      <formula>35</formula>
    </cfRule>
    <cfRule type="cellIs" dxfId="240" priority="13" operator="greaterThan">
      <formula>40</formula>
    </cfRule>
  </conditionalFormatting>
  <conditionalFormatting sqref="J2:J11">
    <cfRule type="cellIs" dxfId="239" priority="4" operator="lessThan">
      <formula>70</formula>
    </cfRule>
    <cfRule type="cellIs" dxfId="238" priority="12" operator="greaterThan">
      <formula>80</formula>
    </cfRule>
  </conditionalFormatting>
  <conditionalFormatting sqref="K2:K11">
    <cfRule type="cellIs" dxfId="237" priority="1" operator="lessThan">
      <formula>140</formula>
    </cfRule>
    <cfRule type="cellIs" dxfId="236" priority="11" operator="greaterThan">
      <formula>160</formula>
    </cfRule>
  </conditionalFormatting>
  <conditionalFormatting sqref="E2:E12">
    <cfRule type="cellIs" dxfId="235" priority="8" operator="lessThan">
      <formula>14</formula>
    </cfRule>
  </conditionalFormatting>
  <conditionalFormatting sqref="G2:H12">
    <cfRule type="cellIs" dxfId="234" priority="2" operator="lessThan">
      <formula>7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showRuler="0" workbookViewId="0">
      <selection activeCell="A2" sqref="A2"/>
    </sheetView>
  </sheetViews>
  <sheetFormatPr baseColWidth="10" defaultRowHeight="15" x14ac:dyDescent="0"/>
  <cols>
    <col min="1" max="1" width="10.83203125" customWidth="1"/>
  </cols>
  <sheetData>
    <row r="1" spans="1:15">
      <c r="A1" s="20" t="s">
        <v>55</v>
      </c>
      <c r="B1" s="15" t="s">
        <v>20</v>
      </c>
      <c r="C1" s="15" t="s">
        <v>21</v>
      </c>
      <c r="D1" s="15" t="s">
        <v>22</v>
      </c>
      <c r="E1" s="15" t="s">
        <v>23</v>
      </c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15" t="s">
        <v>19</v>
      </c>
      <c r="M1" s="15" t="s">
        <v>16</v>
      </c>
      <c r="N1" s="15" t="s">
        <v>32</v>
      </c>
      <c r="O1" s="15" t="s">
        <v>33</v>
      </c>
    </row>
    <row r="2" spans="1:15">
      <c r="A2" s="38" t="s">
        <v>44</v>
      </c>
      <c r="B2" s="12">
        <v>9</v>
      </c>
      <c r="C2" s="12">
        <v>32</v>
      </c>
      <c r="D2" s="12">
        <v>90</v>
      </c>
      <c r="E2" s="12">
        <v>20</v>
      </c>
      <c r="F2" s="12">
        <v>27</v>
      </c>
      <c r="G2" s="12">
        <v>10</v>
      </c>
      <c r="H2" s="12">
        <v>8</v>
      </c>
      <c r="I2" s="12">
        <v>46</v>
      </c>
      <c r="J2" s="12">
        <v>84</v>
      </c>
      <c r="K2" s="12">
        <v>197</v>
      </c>
      <c r="L2" s="13">
        <f>SUM(B2:K2)</f>
        <v>523</v>
      </c>
      <c r="M2" s="13">
        <f t="shared" ref="M2" si="0">AVERAGE(B2:K2)</f>
        <v>52.3</v>
      </c>
      <c r="N2" s="14">
        <f>L2/$L$3</f>
        <v>0.88644067796610171</v>
      </c>
      <c r="O2" s="13" t="str">
        <f t="shared" ref="O2" si="1">IF(N2&gt;0.93,"A+",IF(N2&gt;0.9,"A",IF(N2&gt;0.85,"B+",IF(N2&gt;0.8,"B",IF(N2&gt;0.75,"C+",IF(N2&gt;0.7,"C",IF(N2&gt;0.65,"D+",IF(N2&gt;0.6,"D",IF(N2&gt;0,"F")))))))))</f>
        <v>B+</v>
      </c>
    </row>
    <row r="3" spans="1:15">
      <c r="A3" s="19" t="s">
        <v>52</v>
      </c>
      <c r="B3" s="19">
        <v>20</v>
      </c>
      <c r="C3" s="19">
        <v>50</v>
      </c>
      <c r="D3" s="19">
        <v>100</v>
      </c>
      <c r="E3" s="19">
        <v>20</v>
      </c>
      <c r="F3" s="19">
        <v>30</v>
      </c>
      <c r="G3" s="19">
        <v>10</v>
      </c>
      <c r="H3" s="19">
        <v>10</v>
      </c>
      <c r="I3" s="19">
        <v>50</v>
      </c>
      <c r="J3" s="19">
        <v>100</v>
      </c>
      <c r="K3" s="19">
        <v>200</v>
      </c>
      <c r="L3" s="19">
        <v>590</v>
      </c>
      <c r="M3" s="13"/>
      <c r="N3" s="13"/>
      <c r="O3" s="13"/>
    </row>
    <row r="4" spans="1:15">
      <c r="A4" s="16" t="s">
        <v>53</v>
      </c>
      <c r="B4" s="17">
        <f>B2/B3</f>
        <v>0.45</v>
      </c>
      <c r="C4" s="17">
        <f t="shared" ref="C4:K4" si="2">C2/C3</f>
        <v>0.64</v>
      </c>
      <c r="D4" s="17">
        <f t="shared" si="2"/>
        <v>0.9</v>
      </c>
      <c r="E4" s="17">
        <f t="shared" si="2"/>
        <v>1</v>
      </c>
      <c r="F4" s="17">
        <f t="shared" si="2"/>
        <v>0.9</v>
      </c>
      <c r="G4" s="17">
        <f t="shared" si="2"/>
        <v>1</v>
      </c>
      <c r="H4" s="17">
        <f t="shared" si="2"/>
        <v>0.8</v>
      </c>
      <c r="I4" s="17">
        <f t="shared" si="2"/>
        <v>0.92</v>
      </c>
      <c r="J4" s="17">
        <f t="shared" si="2"/>
        <v>0.84</v>
      </c>
      <c r="K4" s="17">
        <f t="shared" si="2"/>
        <v>0.98499999999999999</v>
      </c>
      <c r="L4" s="16"/>
      <c r="M4" s="16"/>
      <c r="N4" s="16"/>
      <c r="O4" s="16"/>
    </row>
  </sheetData>
  <conditionalFormatting sqref="B2">
    <cfRule type="cellIs" dxfId="43" priority="9" operator="lessThan">
      <formula>14</formula>
    </cfRule>
    <cfRule type="cellIs" dxfId="42" priority="10" operator="lessThan">
      <formula>12</formula>
    </cfRule>
    <cfRule type="cellIs" dxfId="41" priority="22" operator="greaterThan">
      <formula>16</formula>
    </cfRule>
  </conditionalFormatting>
  <conditionalFormatting sqref="C2">
    <cfRule type="cellIs" dxfId="40" priority="7" operator="lessThan">
      <formula>35</formula>
    </cfRule>
    <cfRule type="cellIs" dxfId="39" priority="21" operator="greaterThan">
      <formula>40</formula>
    </cfRule>
  </conditionalFormatting>
  <conditionalFormatting sqref="D2">
    <cfRule type="cellIs" dxfId="38" priority="5" operator="lessThan">
      <formula>70</formula>
    </cfRule>
    <cfRule type="cellIs" dxfId="37" priority="19" operator="greaterThan">
      <formula>80</formula>
    </cfRule>
    <cfRule type="cellIs" dxfId="36" priority="20" operator="greaterThan">
      <formula>80</formula>
    </cfRule>
  </conditionalFormatting>
  <conditionalFormatting sqref="E2">
    <cfRule type="cellIs" dxfId="35" priority="17" operator="greaterThan">
      <formula>16</formula>
    </cfRule>
    <cfRule type="cellIs" dxfId="34" priority="18" operator="greaterThan">
      <formula>16</formula>
    </cfRule>
  </conditionalFormatting>
  <conditionalFormatting sqref="F2">
    <cfRule type="cellIs" dxfId="33" priority="3" operator="lessThan">
      <formula>21</formula>
    </cfRule>
    <cfRule type="cellIs" dxfId="32" priority="16" operator="greaterThan">
      <formula>24</formula>
    </cfRule>
  </conditionalFormatting>
  <conditionalFormatting sqref="G2">
    <cfRule type="cellIs" dxfId="31" priority="15" operator="greaterThan">
      <formula>8</formula>
    </cfRule>
  </conditionalFormatting>
  <conditionalFormatting sqref="H2">
    <cfRule type="cellIs" dxfId="30" priority="14" operator="greaterThan">
      <formula>8</formula>
    </cfRule>
  </conditionalFormatting>
  <conditionalFormatting sqref="I2">
    <cfRule type="cellIs" dxfId="29" priority="6" operator="lessThan">
      <formula>35</formula>
    </cfRule>
    <cfRule type="cellIs" dxfId="28" priority="13" operator="greaterThan">
      <formula>40</formula>
    </cfRule>
  </conditionalFormatting>
  <conditionalFormatting sqref="J2">
    <cfRule type="cellIs" dxfId="27" priority="4" operator="lessThan">
      <formula>70</formula>
    </cfRule>
    <cfRule type="cellIs" dxfId="26" priority="12" operator="greaterThan">
      <formula>80</formula>
    </cfRule>
  </conditionalFormatting>
  <conditionalFormatting sqref="K2">
    <cfRule type="cellIs" dxfId="25" priority="1" operator="lessThan">
      <formula>140</formula>
    </cfRule>
    <cfRule type="cellIs" dxfId="24" priority="11" operator="greaterThan">
      <formula>160</formula>
    </cfRule>
  </conditionalFormatting>
  <conditionalFormatting sqref="E2">
    <cfRule type="cellIs" dxfId="23" priority="8" operator="lessThan">
      <formula>14</formula>
    </cfRule>
  </conditionalFormatting>
  <conditionalFormatting sqref="G2:H2">
    <cfRule type="cellIs" dxfId="22" priority="2" operator="lessThan">
      <formula>7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showRuler="0" workbookViewId="0">
      <selection activeCell="O25" sqref="O25"/>
    </sheetView>
  </sheetViews>
  <sheetFormatPr baseColWidth="10" defaultRowHeight="15" x14ac:dyDescent="0"/>
  <cols>
    <col min="1" max="1" width="10.83203125" customWidth="1"/>
  </cols>
  <sheetData>
    <row r="1" spans="1:15">
      <c r="A1" s="20" t="s">
        <v>55</v>
      </c>
      <c r="B1" s="15" t="s">
        <v>20</v>
      </c>
      <c r="C1" s="15" t="s">
        <v>21</v>
      </c>
      <c r="D1" s="15" t="s">
        <v>22</v>
      </c>
      <c r="E1" s="15" t="s">
        <v>23</v>
      </c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15" t="s">
        <v>19</v>
      </c>
      <c r="M1" s="15" t="s">
        <v>16</v>
      </c>
      <c r="N1" s="15" t="s">
        <v>32</v>
      </c>
      <c r="O1" s="15" t="s">
        <v>33</v>
      </c>
    </row>
    <row r="2" spans="1:15">
      <c r="A2" s="18" t="s">
        <v>46</v>
      </c>
      <c r="B2" s="12">
        <v>15</v>
      </c>
      <c r="C2" s="12">
        <v>39</v>
      </c>
      <c r="D2" s="12">
        <v>88</v>
      </c>
      <c r="E2" s="12">
        <v>20</v>
      </c>
      <c r="F2" s="12">
        <v>30</v>
      </c>
      <c r="G2" s="12">
        <v>9</v>
      </c>
      <c r="H2" s="12">
        <v>7</v>
      </c>
      <c r="I2" s="12">
        <v>32</v>
      </c>
      <c r="J2" s="12">
        <v>89</v>
      </c>
      <c r="K2" s="12">
        <v>130</v>
      </c>
      <c r="L2" s="13">
        <f>SUM(B2:K2)</f>
        <v>459</v>
      </c>
      <c r="M2" s="13">
        <f t="shared" ref="M2" si="0">AVERAGE(B2:K2)</f>
        <v>45.9</v>
      </c>
      <c r="N2" s="14">
        <f>L2/$L$3</f>
        <v>0.7779661016949152</v>
      </c>
      <c r="O2" s="13" t="str">
        <f t="shared" ref="O2" si="1">IF(N2&gt;0.93,"A+",IF(N2&gt;0.9,"A",IF(N2&gt;0.85,"B+",IF(N2&gt;0.8,"B",IF(N2&gt;0.75,"C+",IF(N2&gt;0.7,"C",IF(N2&gt;0.65,"D+",IF(N2&gt;0.6,"D",IF(N2&gt;0,"F")))))))))</f>
        <v>C+</v>
      </c>
    </row>
    <row r="3" spans="1:15">
      <c r="A3" s="19" t="s">
        <v>52</v>
      </c>
      <c r="B3" s="19">
        <v>20</v>
      </c>
      <c r="C3" s="19">
        <v>50</v>
      </c>
      <c r="D3" s="19">
        <v>100</v>
      </c>
      <c r="E3" s="19">
        <v>20</v>
      </c>
      <c r="F3" s="19">
        <v>30</v>
      </c>
      <c r="G3" s="19">
        <v>10</v>
      </c>
      <c r="H3" s="19">
        <v>10</v>
      </c>
      <c r="I3" s="19">
        <v>50</v>
      </c>
      <c r="J3" s="19">
        <v>100</v>
      </c>
      <c r="K3" s="19">
        <v>200</v>
      </c>
      <c r="L3" s="19">
        <v>590</v>
      </c>
      <c r="M3" s="13"/>
      <c r="N3" s="13"/>
      <c r="O3" s="13"/>
    </row>
    <row r="4" spans="1:15">
      <c r="A4" s="16" t="s">
        <v>53</v>
      </c>
      <c r="B4" s="17">
        <f>B2/B3</f>
        <v>0.75</v>
      </c>
      <c r="C4" s="17">
        <f t="shared" ref="C4:K4" si="2">C2/C3</f>
        <v>0.78</v>
      </c>
      <c r="D4" s="17">
        <f t="shared" si="2"/>
        <v>0.88</v>
      </c>
      <c r="E4" s="17">
        <f t="shared" si="2"/>
        <v>1</v>
      </c>
      <c r="F4" s="17">
        <f t="shared" si="2"/>
        <v>1</v>
      </c>
      <c r="G4" s="17">
        <f t="shared" si="2"/>
        <v>0.9</v>
      </c>
      <c r="H4" s="17">
        <f t="shared" si="2"/>
        <v>0.7</v>
      </c>
      <c r="I4" s="17">
        <f t="shared" si="2"/>
        <v>0.64</v>
      </c>
      <c r="J4" s="17">
        <f t="shared" si="2"/>
        <v>0.89</v>
      </c>
      <c r="K4" s="17">
        <f t="shared" si="2"/>
        <v>0.65</v>
      </c>
      <c r="L4" s="16"/>
      <c r="M4" s="16"/>
      <c r="N4" s="16"/>
      <c r="O4" s="16"/>
    </row>
  </sheetData>
  <conditionalFormatting sqref="B2">
    <cfRule type="cellIs" dxfId="21" priority="9" operator="lessThan">
      <formula>14</formula>
    </cfRule>
    <cfRule type="cellIs" dxfId="20" priority="10" operator="lessThan">
      <formula>12</formula>
    </cfRule>
    <cfRule type="cellIs" dxfId="19" priority="22" operator="greaterThan">
      <formula>16</formula>
    </cfRule>
  </conditionalFormatting>
  <conditionalFormatting sqref="C2">
    <cfRule type="cellIs" dxfId="18" priority="7" operator="lessThan">
      <formula>35</formula>
    </cfRule>
    <cfRule type="cellIs" dxfId="17" priority="21" operator="greaterThan">
      <formula>40</formula>
    </cfRule>
  </conditionalFormatting>
  <conditionalFormatting sqref="D2">
    <cfRule type="cellIs" dxfId="16" priority="5" operator="lessThan">
      <formula>70</formula>
    </cfRule>
    <cfRule type="cellIs" dxfId="15" priority="19" operator="greaterThan">
      <formula>80</formula>
    </cfRule>
    <cfRule type="cellIs" dxfId="14" priority="20" operator="greaterThan">
      <formula>80</formula>
    </cfRule>
  </conditionalFormatting>
  <conditionalFormatting sqref="E2">
    <cfRule type="cellIs" dxfId="13" priority="17" operator="greaterThan">
      <formula>16</formula>
    </cfRule>
    <cfRule type="cellIs" dxfId="12" priority="18" operator="greaterThan">
      <formula>16</formula>
    </cfRule>
  </conditionalFormatting>
  <conditionalFormatting sqref="F2">
    <cfRule type="cellIs" dxfId="11" priority="3" operator="lessThan">
      <formula>21</formula>
    </cfRule>
    <cfRule type="cellIs" dxfId="10" priority="16" operator="greaterThan">
      <formula>24</formula>
    </cfRule>
  </conditionalFormatting>
  <conditionalFormatting sqref="G2">
    <cfRule type="cellIs" dxfId="9" priority="15" operator="greaterThan">
      <formula>8</formula>
    </cfRule>
  </conditionalFormatting>
  <conditionalFormatting sqref="H2">
    <cfRule type="cellIs" dxfId="8" priority="14" operator="greaterThan">
      <formula>8</formula>
    </cfRule>
  </conditionalFormatting>
  <conditionalFormatting sqref="I2">
    <cfRule type="cellIs" dxfId="7" priority="6" operator="lessThan">
      <formula>35</formula>
    </cfRule>
    <cfRule type="cellIs" dxfId="6" priority="13" operator="greaterThan">
      <formula>40</formula>
    </cfRule>
  </conditionalFormatting>
  <conditionalFormatting sqref="J2">
    <cfRule type="cellIs" dxfId="5" priority="4" operator="lessThan">
      <formula>70</formula>
    </cfRule>
    <cfRule type="cellIs" dxfId="4" priority="12" operator="greaterThan">
      <formula>80</formula>
    </cfRule>
  </conditionalFormatting>
  <conditionalFormatting sqref="K2">
    <cfRule type="cellIs" dxfId="3" priority="1" operator="lessThan">
      <formula>140</formula>
    </cfRule>
    <cfRule type="cellIs" dxfId="2" priority="11" operator="greaterThan">
      <formula>160</formula>
    </cfRule>
  </conditionalFormatting>
  <conditionalFormatting sqref="E2">
    <cfRule type="cellIs" dxfId="1" priority="8" operator="lessThan">
      <formula>14</formula>
    </cfRule>
  </conditionalFormatting>
  <conditionalFormatting sqref="G2:H2">
    <cfRule type="cellIs" dxfId="0" priority="2" operator="lessThan">
      <formula>7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showRuler="0" workbookViewId="0">
      <selection activeCell="A6" sqref="A6"/>
    </sheetView>
  </sheetViews>
  <sheetFormatPr baseColWidth="10" defaultRowHeight="15" x14ac:dyDescent="0"/>
  <cols>
    <col min="1" max="11" width="10.83203125" customWidth="1"/>
    <col min="15" max="15" width="18.1640625" customWidth="1"/>
  </cols>
  <sheetData>
    <row r="1" spans="1:15">
      <c r="A1" s="20" t="s">
        <v>18</v>
      </c>
      <c r="B1" s="21" t="s">
        <v>20</v>
      </c>
      <c r="C1" s="21" t="s">
        <v>21</v>
      </c>
      <c r="D1" s="21" t="s">
        <v>22</v>
      </c>
      <c r="E1" s="21" t="s">
        <v>23</v>
      </c>
      <c r="F1" s="21" t="s">
        <v>24</v>
      </c>
      <c r="G1" s="21" t="s">
        <v>25</v>
      </c>
      <c r="H1" s="21" t="s">
        <v>26</v>
      </c>
      <c r="I1" s="21" t="s">
        <v>27</v>
      </c>
      <c r="J1" s="21" t="s">
        <v>28</v>
      </c>
      <c r="K1" s="21" t="s">
        <v>29</v>
      </c>
      <c r="L1" s="15" t="s">
        <v>15</v>
      </c>
      <c r="M1" s="15" t="s">
        <v>16</v>
      </c>
      <c r="N1" s="15" t="s">
        <v>30</v>
      </c>
      <c r="O1" s="15" t="s">
        <v>17</v>
      </c>
    </row>
    <row r="2" spans="1:15">
      <c r="A2" s="32" t="s">
        <v>45</v>
      </c>
      <c r="B2" s="12">
        <v>18</v>
      </c>
      <c r="C2" s="12">
        <v>40</v>
      </c>
      <c r="D2" s="12">
        <v>96</v>
      </c>
      <c r="E2" s="12">
        <v>20</v>
      </c>
      <c r="F2" s="12">
        <v>30</v>
      </c>
      <c r="G2" s="12">
        <v>3</v>
      </c>
      <c r="H2" s="12">
        <v>10</v>
      </c>
      <c r="I2" s="12">
        <v>50</v>
      </c>
      <c r="J2" s="12">
        <v>76</v>
      </c>
      <c r="K2" s="12">
        <v>167</v>
      </c>
      <c r="L2" s="13">
        <f>SUM(B2:K2)</f>
        <v>510</v>
      </c>
      <c r="M2" s="13">
        <f>AVERAGE(B2:K2)</f>
        <v>51</v>
      </c>
      <c r="N2" s="14">
        <f>L2/$L$3</f>
        <v>0.86440677966101698</v>
      </c>
      <c r="O2" s="13" t="str">
        <f t="shared" ref="O2" si="0">IF(N2&gt;0.93,"A+",IF(N2&gt;0.9,"A",IF(N2&gt;0.85,"B+",IF(N2&gt;0.8,"B",IF(N2&gt;0.75,"C+",IF(N2&gt;0.7,"C",IF(N2&gt;0.65,"D+",IF(N2&gt;0.6,"D",IF(N2&gt;0,"F")))))))))</f>
        <v>B+</v>
      </c>
    </row>
    <row r="3" spans="1:15">
      <c r="A3" s="13" t="s">
        <v>52</v>
      </c>
      <c r="B3" s="13">
        <v>20</v>
      </c>
      <c r="C3" s="13">
        <v>50</v>
      </c>
      <c r="D3" s="13">
        <v>100</v>
      </c>
      <c r="E3" s="13">
        <v>20</v>
      </c>
      <c r="F3" s="13">
        <v>30</v>
      </c>
      <c r="G3" s="13">
        <v>10</v>
      </c>
      <c r="H3" s="13">
        <v>10</v>
      </c>
      <c r="I3" s="13">
        <v>50</v>
      </c>
      <c r="J3" s="13">
        <v>100</v>
      </c>
      <c r="K3" s="13">
        <v>200</v>
      </c>
      <c r="L3" s="13">
        <f>SUM(B3:K3)</f>
        <v>590</v>
      </c>
      <c r="M3" s="22"/>
      <c r="N3" s="22"/>
      <c r="O3" s="22"/>
    </row>
    <row r="4" spans="1:15">
      <c r="A4" s="16" t="s">
        <v>53</v>
      </c>
      <c r="B4" s="17">
        <f>B2/B3</f>
        <v>0.9</v>
      </c>
      <c r="C4" s="17">
        <f>C2/C3</f>
        <v>0.8</v>
      </c>
      <c r="D4" s="17">
        <f>D2/D3</f>
        <v>0.96</v>
      </c>
      <c r="E4" s="17">
        <f>E2/E3</f>
        <v>1</v>
      </c>
      <c r="F4" s="17">
        <f>F2/F3</f>
        <v>1</v>
      </c>
      <c r="G4" s="17">
        <f>G2/G3</f>
        <v>0.3</v>
      </c>
      <c r="H4" s="17">
        <f>H2/H3</f>
        <v>1</v>
      </c>
      <c r="I4" s="17">
        <f>I2/I3</f>
        <v>1</v>
      </c>
      <c r="J4" s="17">
        <f>J2/J3</f>
        <v>0.76</v>
      </c>
      <c r="K4" s="17">
        <f>K2/K3</f>
        <v>0.83499999999999996</v>
      </c>
      <c r="L4" s="23"/>
      <c r="M4" s="23"/>
      <c r="N4" s="23"/>
      <c r="O4" s="23"/>
    </row>
    <row r="5" spans="1:15">
      <c r="A5" s="44" t="s">
        <v>59</v>
      </c>
      <c r="B5" s="45">
        <f>(Class!B13:K13)</f>
        <v>16.7</v>
      </c>
      <c r="C5" s="45">
        <f>(Class!C13:L13)</f>
        <v>39.4</v>
      </c>
      <c r="D5" s="45">
        <f>(Class!D13:M13)</f>
        <v>86</v>
      </c>
      <c r="E5" s="45">
        <f>(Class!E13:N13)</f>
        <v>17.600000000000001</v>
      </c>
      <c r="F5" s="45">
        <f>(Class!F13:O13)</f>
        <v>22.9</v>
      </c>
      <c r="G5" s="45">
        <f>(Class!G13:P13)</f>
        <v>7.5</v>
      </c>
      <c r="H5" s="45">
        <f>(Class!H13:Q13)</f>
        <v>7.3</v>
      </c>
      <c r="I5" s="45">
        <f>(Class!I13:R13)</f>
        <v>45.3</v>
      </c>
      <c r="J5" s="45">
        <f>(Class!J13:S13)</f>
        <v>78.2</v>
      </c>
      <c r="K5" s="45">
        <f>(Class!K13:T13)</f>
        <v>186.1</v>
      </c>
    </row>
  </sheetData>
  <conditionalFormatting sqref="B2">
    <cfRule type="cellIs" dxfId="233" priority="11" operator="lessThan">
      <formula>14</formula>
    </cfRule>
    <cfRule type="cellIs" dxfId="232" priority="12" operator="lessThan">
      <formula>12</formula>
    </cfRule>
    <cfRule type="cellIs" dxfId="231" priority="24" operator="greaterThan">
      <formula>16</formula>
    </cfRule>
  </conditionalFormatting>
  <conditionalFormatting sqref="C2">
    <cfRule type="cellIs" dxfId="230" priority="9" operator="lessThan">
      <formula>35</formula>
    </cfRule>
    <cfRule type="cellIs" dxfId="229" priority="23" operator="greaterThan">
      <formula>40</formula>
    </cfRule>
  </conditionalFormatting>
  <conditionalFormatting sqref="D2">
    <cfRule type="cellIs" dxfId="228" priority="7" operator="lessThan">
      <formula>70</formula>
    </cfRule>
    <cfRule type="cellIs" dxfId="227" priority="21" operator="greaterThan">
      <formula>80</formula>
    </cfRule>
    <cfRule type="cellIs" dxfId="226" priority="22" operator="greaterThan">
      <formula>80</formula>
    </cfRule>
  </conditionalFormatting>
  <conditionalFormatting sqref="E2">
    <cfRule type="cellIs" dxfId="225" priority="19" operator="greaterThan">
      <formula>16</formula>
    </cfRule>
    <cfRule type="cellIs" dxfId="224" priority="20" operator="greaterThan">
      <formula>16</formula>
    </cfRule>
  </conditionalFormatting>
  <conditionalFormatting sqref="F2">
    <cfRule type="cellIs" dxfId="223" priority="5" operator="lessThan">
      <formula>21</formula>
    </cfRule>
    <cfRule type="cellIs" dxfId="222" priority="18" operator="greaterThan">
      <formula>24</formula>
    </cfRule>
  </conditionalFormatting>
  <conditionalFormatting sqref="G2">
    <cfRule type="cellIs" dxfId="221" priority="17" operator="greaterThan">
      <formula>8</formula>
    </cfRule>
  </conditionalFormatting>
  <conditionalFormatting sqref="H2">
    <cfRule type="cellIs" dxfId="220" priority="16" operator="greaterThan">
      <formula>8</formula>
    </cfRule>
  </conditionalFormatting>
  <conditionalFormatting sqref="I2">
    <cfRule type="cellIs" dxfId="219" priority="8" operator="lessThan">
      <formula>35</formula>
    </cfRule>
    <cfRule type="cellIs" dxfId="218" priority="15" operator="greaterThan">
      <formula>40</formula>
    </cfRule>
  </conditionalFormatting>
  <conditionalFormatting sqref="J2">
    <cfRule type="cellIs" dxfId="217" priority="6" operator="lessThan">
      <formula>70</formula>
    </cfRule>
    <cfRule type="cellIs" dxfId="216" priority="14" operator="greaterThan">
      <formula>80</formula>
    </cfRule>
  </conditionalFormatting>
  <conditionalFormatting sqref="K2">
    <cfRule type="cellIs" dxfId="215" priority="3" operator="lessThan">
      <formula>140</formula>
    </cfRule>
    <cfRule type="cellIs" dxfId="214" priority="13" operator="greaterThan">
      <formula>160</formula>
    </cfRule>
  </conditionalFormatting>
  <conditionalFormatting sqref="E2">
    <cfRule type="cellIs" dxfId="213" priority="10" operator="lessThan">
      <formula>14</formula>
    </cfRule>
  </conditionalFormatting>
  <conditionalFormatting sqref="G2:H2">
    <cfRule type="cellIs" dxfId="212" priority="4" operator="lessThan">
      <formula>7</formula>
    </cfRule>
  </conditionalFormatting>
  <conditionalFormatting sqref="E3">
    <cfRule type="cellIs" dxfId="211" priority="2" operator="lessThan">
      <formula>14</formula>
    </cfRule>
  </conditionalFormatting>
  <conditionalFormatting sqref="G3:H3">
    <cfRule type="cellIs" dxfId="210" priority="1" operator="lessThan">
      <formula>7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showRuler="0" workbookViewId="0">
      <selection activeCell="A8" sqref="A8"/>
    </sheetView>
  </sheetViews>
  <sheetFormatPr baseColWidth="10" defaultRowHeight="15" x14ac:dyDescent="0"/>
  <cols>
    <col min="1" max="11" width="10.83203125" customWidth="1"/>
    <col min="15" max="15" width="14" customWidth="1"/>
  </cols>
  <sheetData>
    <row r="1" spans="1:15">
      <c r="A1" s="20" t="s">
        <v>0</v>
      </c>
      <c r="B1" s="15" t="s">
        <v>20</v>
      </c>
      <c r="C1" s="15" t="s">
        <v>21</v>
      </c>
      <c r="D1" s="15" t="s">
        <v>22</v>
      </c>
      <c r="E1" s="15" t="s">
        <v>23</v>
      </c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15" t="s">
        <v>19</v>
      </c>
      <c r="M1" s="15" t="s">
        <v>16</v>
      </c>
      <c r="N1" s="15" t="s">
        <v>30</v>
      </c>
      <c r="O1" s="15" t="s">
        <v>31</v>
      </c>
    </row>
    <row r="2" spans="1:15">
      <c r="A2" s="33" t="s">
        <v>34</v>
      </c>
      <c r="B2" s="12">
        <v>20</v>
      </c>
      <c r="C2" s="12">
        <v>50</v>
      </c>
      <c r="D2" s="12">
        <v>100</v>
      </c>
      <c r="E2" s="12">
        <v>6</v>
      </c>
      <c r="F2" s="12">
        <v>16</v>
      </c>
      <c r="G2" s="12">
        <v>10</v>
      </c>
      <c r="H2" s="12">
        <v>6</v>
      </c>
      <c r="I2" s="12">
        <v>48</v>
      </c>
      <c r="J2" s="12">
        <v>68</v>
      </c>
      <c r="K2" s="12">
        <v>189</v>
      </c>
      <c r="L2" s="13">
        <f>SUM(B2:K2)</f>
        <v>513</v>
      </c>
      <c r="M2" s="13">
        <f>AVERAGE(B2:K2)</f>
        <v>51.3</v>
      </c>
      <c r="N2" s="14">
        <f>L2/$L$3</f>
        <v>0.86949152542372876</v>
      </c>
      <c r="O2" s="13" t="str">
        <f t="shared" ref="O2" si="0">IF(N2&gt;0.93,"A+",IF(N2&gt;0.9,"A",IF(N2&gt;0.85,"B+",IF(N2&gt;0.8,"B",IF(N2&gt;0.75,"C+",IF(N2&gt;0.7,"C",IF(N2&gt;0.65,"D+",IF(N2&gt;0.6,"D",IF(N2&gt;0,"F")))))))))</f>
        <v>B+</v>
      </c>
    </row>
    <row r="3" spans="1:15">
      <c r="A3" s="13" t="s">
        <v>52</v>
      </c>
      <c r="B3" s="13">
        <v>20</v>
      </c>
      <c r="C3" s="13">
        <v>50</v>
      </c>
      <c r="D3" s="13">
        <v>100</v>
      </c>
      <c r="E3" s="13">
        <v>20</v>
      </c>
      <c r="F3" s="13">
        <v>30</v>
      </c>
      <c r="G3" s="13">
        <v>10</v>
      </c>
      <c r="H3" s="13">
        <v>10</v>
      </c>
      <c r="I3" s="13">
        <v>50</v>
      </c>
      <c r="J3" s="13">
        <v>100</v>
      </c>
      <c r="K3" s="13">
        <v>200</v>
      </c>
      <c r="L3" s="13">
        <f>SUM(B3:K3)</f>
        <v>590</v>
      </c>
      <c r="M3" s="13"/>
      <c r="N3" s="13"/>
      <c r="O3" s="13"/>
    </row>
    <row r="4" spans="1:15">
      <c r="A4" s="16" t="s">
        <v>54</v>
      </c>
      <c r="B4" s="17">
        <f>B2/B3</f>
        <v>1</v>
      </c>
      <c r="C4" s="17">
        <f t="shared" ref="C4:J4" si="1">C2/C3</f>
        <v>1</v>
      </c>
      <c r="D4" s="17">
        <f t="shared" si="1"/>
        <v>1</v>
      </c>
      <c r="E4" s="17">
        <f t="shared" si="1"/>
        <v>0.3</v>
      </c>
      <c r="F4" s="17">
        <f t="shared" si="1"/>
        <v>0.53333333333333333</v>
      </c>
      <c r="G4" s="17">
        <f t="shared" si="1"/>
        <v>1</v>
      </c>
      <c r="H4" s="17">
        <f t="shared" si="1"/>
        <v>0.6</v>
      </c>
      <c r="I4" s="17">
        <f t="shared" si="1"/>
        <v>0.96</v>
      </c>
      <c r="J4" s="17">
        <f t="shared" si="1"/>
        <v>0.68</v>
      </c>
      <c r="K4" s="17">
        <f>K2/K3</f>
        <v>0.94499999999999995</v>
      </c>
      <c r="L4" s="16"/>
      <c r="M4" s="16"/>
      <c r="N4" s="16"/>
      <c r="O4" s="16"/>
    </row>
  </sheetData>
  <conditionalFormatting sqref="B2">
    <cfRule type="cellIs" dxfId="209" priority="11" operator="lessThan">
      <formula>14</formula>
    </cfRule>
    <cfRule type="cellIs" dxfId="208" priority="12" operator="lessThan">
      <formula>12</formula>
    </cfRule>
    <cfRule type="cellIs" dxfId="207" priority="24" operator="greaterThan">
      <formula>16</formula>
    </cfRule>
  </conditionalFormatting>
  <conditionalFormatting sqref="C2">
    <cfRule type="cellIs" dxfId="206" priority="9" operator="lessThan">
      <formula>35</formula>
    </cfRule>
    <cfRule type="cellIs" dxfId="205" priority="23" operator="greaterThan">
      <formula>40</formula>
    </cfRule>
  </conditionalFormatting>
  <conditionalFormatting sqref="D2">
    <cfRule type="cellIs" dxfId="204" priority="7" operator="lessThan">
      <formula>70</formula>
    </cfRule>
    <cfRule type="cellIs" dxfId="203" priority="21" operator="greaterThan">
      <formula>80</formula>
    </cfRule>
    <cfRule type="cellIs" dxfId="202" priority="22" operator="greaterThan">
      <formula>80</formula>
    </cfRule>
  </conditionalFormatting>
  <conditionalFormatting sqref="E2">
    <cfRule type="cellIs" dxfId="201" priority="19" operator="greaterThan">
      <formula>16</formula>
    </cfRule>
    <cfRule type="cellIs" dxfId="200" priority="20" operator="greaterThan">
      <formula>16</formula>
    </cfRule>
  </conditionalFormatting>
  <conditionalFormatting sqref="F2">
    <cfRule type="cellIs" dxfId="199" priority="5" operator="lessThan">
      <formula>21</formula>
    </cfRule>
    <cfRule type="cellIs" dxfId="198" priority="18" operator="greaterThan">
      <formula>24</formula>
    </cfRule>
  </conditionalFormatting>
  <conditionalFormatting sqref="G2">
    <cfRule type="cellIs" dxfId="197" priority="17" operator="greaterThan">
      <formula>8</formula>
    </cfRule>
  </conditionalFormatting>
  <conditionalFormatting sqref="H2">
    <cfRule type="cellIs" dxfId="196" priority="16" operator="greaterThan">
      <formula>8</formula>
    </cfRule>
  </conditionalFormatting>
  <conditionalFormatting sqref="I2">
    <cfRule type="cellIs" dxfId="195" priority="8" operator="lessThan">
      <formula>35</formula>
    </cfRule>
    <cfRule type="cellIs" dxfId="194" priority="15" operator="greaterThan">
      <formula>40</formula>
    </cfRule>
  </conditionalFormatting>
  <conditionalFormatting sqref="J2">
    <cfRule type="cellIs" dxfId="193" priority="6" operator="lessThan">
      <formula>70</formula>
    </cfRule>
    <cfRule type="cellIs" dxfId="192" priority="14" operator="greaterThan">
      <formula>80</formula>
    </cfRule>
  </conditionalFormatting>
  <conditionalFormatting sqref="K2">
    <cfRule type="cellIs" dxfId="191" priority="3" operator="lessThan">
      <formula>140</formula>
    </cfRule>
    <cfRule type="cellIs" dxfId="190" priority="13" operator="greaterThan">
      <formula>160</formula>
    </cfRule>
  </conditionalFormatting>
  <conditionalFormatting sqref="E2">
    <cfRule type="cellIs" dxfId="189" priority="10" operator="lessThan">
      <formula>14</formula>
    </cfRule>
  </conditionalFormatting>
  <conditionalFormatting sqref="G2:H2">
    <cfRule type="cellIs" dxfId="188" priority="4" operator="lessThan">
      <formula>7</formula>
    </cfRule>
  </conditionalFormatting>
  <conditionalFormatting sqref="E3">
    <cfRule type="cellIs" dxfId="187" priority="2" operator="lessThan">
      <formula>14</formula>
    </cfRule>
  </conditionalFormatting>
  <conditionalFormatting sqref="G3:H3">
    <cfRule type="cellIs" dxfId="186" priority="1" operator="lessThan">
      <formula>7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showRuler="0" workbookViewId="0">
      <selection activeCell="A2" sqref="A2"/>
    </sheetView>
  </sheetViews>
  <sheetFormatPr baseColWidth="10" defaultRowHeight="15" x14ac:dyDescent="0"/>
  <cols>
    <col min="1" max="11" width="10.83203125" customWidth="1"/>
    <col min="15" max="15" width="13.1640625" customWidth="1"/>
  </cols>
  <sheetData>
    <row r="1" spans="1:15">
      <c r="A1" s="20" t="s">
        <v>55</v>
      </c>
      <c r="B1" s="15" t="s">
        <v>20</v>
      </c>
      <c r="C1" s="15" t="s">
        <v>21</v>
      </c>
      <c r="D1" s="15" t="s">
        <v>22</v>
      </c>
      <c r="E1" s="15" t="s">
        <v>23</v>
      </c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15" t="s">
        <v>19</v>
      </c>
      <c r="M1" s="15" t="s">
        <v>16</v>
      </c>
      <c r="N1" s="15" t="s">
        <v>32</v>
      </c>
      <c r="O1" s="15" t="s">
        <v>33</v>
      </c>
    </row>
    <row r="2" spans="1:15">
      <c r="A2" s="34" t="s">
        <v>35</v>
      </c>
      <c r="B2" s="12">
        <v>16</v>
      </c>
      <c r="C2" s="12">
        <v>33</v>
      </c>
      <c r="D2" s="12">
        <v>77</v>
      </c>
      <c r="E2" s="12">
        <v>18</v>
      </c>
      <c r="F2" s="12">
        <v>19</v>
      </c>
      <c r="G2" s="12">
        <v>9</v>
      </c>
      <c r="H2" s="12">
        <v>7</v>
      </c>
      <c r="I2" s="12">
        <v>47</v>
      </c>
      <c r="J2" s="12">
        <v>57</v>
      </c>
      <c r="K2" s="12">
        <v>199</v>
      </c>
      <c r="L2" s="13">
        <f>SUM(B2:K2)</f>
        <v>482</v>
      </c>
      <c r="M2" s="13">
        <f>AVERAGE(B2:K2)</f>
        <v>48.2</v>
      </c>
      <c r="N2" s="14">
        <f>L2/$L$3</f>
        <v>0.81694915254237288</v>
      </c>
      <c r="O2" s="13" t="str">
        <f t="shared" ref="O2" si="0">IF(N2&gt;0.93,"A+",IF(N2&gt;0.9,"A",IF(N2&gt;0.85,"B+",IF(N2&gt;0.8,"B",IF(N2&gt;0.75,"C+",IF(N2&gt;0.7,"C",IF(N2&gt;0.65,"D+",IF(N2&gt;0.6,"D",IF(N2&gt;0,"F")))))))))</f>
        <v>B</v>
      </c>
    </row>
    <row r="3" spans="1:15">
      <c r="A3" s="13" t="s">
        <v>52</v>
      </c>
      <c r="B3" s="13">
        <v>20</v>
      </c>
      <c r="C3" s="13">
        <v>50</v>
      </c>
      <c r="D3" s="13">
        <v>100</v>
      </c>
      <c r="E3" s="13">
        <v>20</v>
      </c>
      <c r="F3" s="13">
        <v>30</v>
      </c>
      <c r="G3" s="13">
        <v>10</v>
      </c>
      <c r="H3" s="13">
        <v>10</v>
      </c>
      <c r="I3" s="13">
        <v>50</v>
      </c>
      <c r="J3" s="13">
        <v>100</v>
      </c>
      <c r="K3" s="13">
        <v>200</v>
      </c>
      <c r="L3" s="13">
        <f>SUM(B3:K3)</f>
        <v>590</v>
      </c>
      <c r="M3" s="13"/>
      <c r="N3" s="13"/>
      <c r="O3" s="13"/>
    </row>
    <row r="4" spans="1:15">
      <c r="A4" s="16" t="s">
        <v>53</v>
      </c>
      <c r="B4" s="17">
        <f>B2/B3</f>
        <v>0.8</v>
      </c>
      <c r="C4" s="17">
        <f t="shared" ref="C4:K4" si="1">C2/C3</f>
        <v>0.66</v>
      </c>
      <c r="D4" s="17">
        <f t="shared" si="1"/>
        <v>0.77</v>
      </c>
      <c r="E4" s="17">
        <f t="shared" si="1"/>
        <v>0.9</v>
      </c>
      <c r="F4" s="17">
        <f t="shared" si="1"/>
        <v>0.6333333333333333</v>
      </c>
      <c r="G4" s="17">
        <f t="shared" si="1"/>
        <v>0.9</v>
      </c>
      <c r="H4" s="17">
        <f t="shared" si="1"/>
        <v>0.7</v>
      </c>
      <c r="I4" s="17">
        <f t="shared" si="1"/>
        <v>0.94</v>
      </c>
      <c r="J4" s="17">
        <f t="shared" si="1"/>
        <v>0.56999999999999995</v>
      </c>
      <c r="K4" s="17">
        <f t="shared" si="1"/>
        <v>0.995</v>
      </c>
      <c r="L4" s="16"/>
      <c r="M4" s="16"/>
      <c r="N4" s="16"/>
      <c r="O4" s="16"/>
    </row>
  </sheetData>
  <conditionalFormatting sqref="G3:H3">
    <cfRule type="cellIs" dxfId="185" priority="1" operator="lessThan">
      <formula>7</formula>
    </cfRule>
  </conditionalFormatting>
  <conditionalFormatting sqref="B2">
    <cfRule type="cellIs" dxfId="184" priority="11" operator="lessThan">
      <formula>14</formula>
    </cfRule>
    <cfRule type="cellIs" dxfId="183" priority="12" operator="lessThan">
      <formula>12</formula>
    </cfRule>
    <cfRule type="cellIs" dxfId="182" priority="24" operator="greaterThan">
      <formula>16</formula>
    </cfRule>
  </conditionalFormatting>
  <conditionalFormatting sqref="C2">
    <cfRule type="cellIs" dxfId="181" priority="9" operator="lessThan">
      <formula>35</formula>
    </cfRule>
    <cfRule type="cellIs" dxfId="180" priority="23" operator="greaterThan">
      <formula>40</formula>
    </cfRule>
  </conditionalFormatting>
  <conditionalFormatting sqref="D2">
    <cfRule type="cellIs" dxfId="179" priority="7" operator="lessThan">
      <formula>70</formula>
    </cfRule>
    <cfRule type="cellIs" dxfId="178" priority="21" operator="greaterThan">
      <formula>80</formula>
    </cfRule>
    <cfRule type="cellIs" dxfId="177" priority="22" operator="greaterThan">
      <formula>80</formula>
    </cfRule>
  </conditionalFormatting>
  <conditionalFormatting sqref="E2">
    <cfRule type="cellIs" dxfId="176" priority="19" operator="greaterThan">
      <formula>16</formula>
    </cfRule>
    <cfRule type="cellIs" dxfId="175" priority="20" operator="greaterThan">
      <formula>16</formula>
    </cfRule>
  </conditionalFormatting>
  <conditionalFormatting sqref="F2">
    <cfRule type="cellIs" dxfId="174" priority="5" operator="lessThan">
      <formula>21</formula>
    </cfRule>
    <cfRule type="cellIs" dxfId="173" priority="18" operator="greaterThan">
      <formula>24</formula>
    </cfRule>
  </conditionalFormatting>
  <conditionalFormatting sqref="G2">
    <cfRule type="cellIs" dxfId="172" priority="17" operator="greaterThan">
      <formula>8</formula>
    </cfRule>
  </conditionalFormatting>
  <conditionalFormatting sqref="H2">
    <cfRule type="cellIs" dxfId="171" priority="16" operator="greaterThan">
      <formula>8</formula>
    </cfRule>
  </conditionalFormatting>
  <conditionalFormatting sqref="I2">
    <cfRule type="cellIs" dxfId="170" priority="8" operator="lessThan">
      <formula>35</formula>
    </cfRule>
    <cfRule type="cellIs" dxfId="169" priority="15" operator="greaterThan">
      <formula>40</formula>
    </cfRule>
  </conditionalFormatting>
  <conditionalFormatting sqref="J2">
    <cfRule type="cellIs" dxfId="168" priority="6" operator="lessThan">
      <formula>70</formula>
    </cfRule>
    <cfRule type="cellIs" dxfId="167" priority="14" operator="greaterThan">
      <formula>80</formula>
    </cfRule>
  </conditionalFormatting>
  <conditionalFormatting sqref="K2">
    <cfRule type="cellIs" dxfId="166" priority="3" operator="lessThan">
      <formula>140</formula>
    </cfRule>
    <cfRule type="cellIs" dxfId="165" priority="13" operator="greaterThan">
      <formula>160</formula>
    </cfRule>
  </conditionalFormatting>
  <conditionalFormatting sqref="E2">
    <cfRule type="cellIs" dxfId="164" priority="10" operator="lessThan">
      <formula>14</formula>
    </cfRule>
  </conditionalFormatting>
  <conditionalFormatting sqref="G2:H2">
    <cfRule type="cellIs" dxfId="163" priority="4" operator="lessThan">
      <formula>7</formula>
    </cfRule>
  </conditionalFormatting>
  <conditionalFormatting sqref="E3">
    <cfRule type="cellIs" dxfId="162" priority="2" operator="lessThan">
      <formula>14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showRuler="0" workbookViewId="0">
      <selection activeCell="A2" sqref="A2"/>
    </sheetView>
  </sheetViews>
  <sheetFormatPr baseColWidth="10" defaultRowHeight="15" x14ac:dyDescent="0"/>
  <cols>
    <col min="1" max="7" width="10.83203125" customWidth="1"/>
  </cols>
  <sheetData>
    <row r="1" spans="1:15">
      <c r="A1" s="20" t="s">
        <v>55</v>
      </c>
      <c r="B1" s="15" t="s">
        <v>20</v>
      </c>
      <c r="C1" s="15" t="s">
        <v>21</v>
      </c>
      <c r="D1" s="15" t="s">
        <v>22</v>
      </c>
      <c r="E1" s="15" t="s">
        <v>23</v>
      </c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15" t="s">
        <v>19</v>
      </c>
      <c r="M1" s="15" t="s">
        <v>16</v>
      </c>
      <c r="N1" s="15" t="s">
        <v>32</v>
      </c>
      <c r="O1" s="15" t="s">
        <v>33</v>
      </c>
    </row>
    <row r="2" spans="1:15">
      <c r="A2" s="35" t="s">
        <v>41</v>
      </c>
      <c r="B2" s="12">
        <v>19</v>
      </c>
      <c r="C2" s="12">
        <v>48</v>
      </c>
      <c r="D2" s="12">
        <v>92</v>
      </c>
      <c r="E2" s="12">
        <v>20</v>
      </c>
      <c r="F2" s="12">
        <v>25</v>
      </c>
      <c r="G2" s="12">
        <v>8</v>
      </c>
      <c r="H2" s="12">
        <v>5</v>
      </c>
      <c r="I2" s="12">
        <v>50</v>
      </c>
      <c r="J2" s="12">
        <v>68</v>
      </c>
      <c r="K2" s="12">
        <v>200</v>
      </c>
      <c r="L2" s="13">
        <f>SUM(B2:K2)</f>
        <v>535</v>
      </c>
      <c r="M2" s="13">
        <f t="shared" ref="M2" si="0">AVERAGE(B2:K2)</f>
        <v>53.5</v>
      </c>
      <c r="N2" s="14">
        <f>L2/$L$3</f>
        <v>0.90677966101694918</v>
      </c>
      <c r="O2" s="13" t="str">
        <f t="shared" ref="O2" si="1">IF(N2&gt;0.93,"A+",IF(N2&gt;0.9,"A",IF(N2&gt;0.85,"B+",IF(N2&gt;0.8,"B",IF(N2&gt;0.75,"C+",IF(N2&gt;0.7,"C",IF(N2&gt;0.65,"D+",IF(N2&gt;0.6,"D",IF(N2&gt;0,"F")))))))))</f>
        <v>A</v>
      </c>
    </row>
    <row r="3" spans="1:15">
      <c r="A3" s="13" t="s">
        <v>52</v>
      </c>
      <c r="B3" s="13">
        <v>20</v>
      </c>
      <c r="C3" s="13">
        <v>50</v>
      </c>
      <c r="D3" s="13">
        <v>100</v>
      </c>
      <c r="E3" s="13">
        <v>20</v>
      </c>
      <c r="F3" s="13">
        <v>30</v>
      </c>
      <c r="G3" s="13">
        <v>10</v>
      </c>
      <c r="H3" s="13">
        <v>10</v>
      </c>
      <c r="I3" s="13">
        <v>50</v>
      </c>
      <c r="J3" s="13">
        <v>100</v>
      </c>
      <c r="K3" s="13">
        <v>200</v>
      </c>
      <c r="L3" s="13">
        <f>SUM(B3:K3)</f>
        <v>590</v>
      </c>
      <c r="M3" s="13"/>
      <c r="N3" s="13"/>
      <c r="O3" s="13"/>
    </row>
    <row r="4" spans="1:15">
      <c r="A4" s="16" t="s">
        <v>53</v>
      </c>
      <c r="B4" s="17">
        <f>B2/B3</f>
        <v>0.95</v>
      </c>
      <c r="C4" s="17">
        <f t="shared" ref="C4:K4" si="2">C2/C3</f>
        <v>0.96</v>
      </c>
      <c r="D4" s="17">
        <f t="shared" si="2"/>
        <v>0.92</v>
      </c>
      <c r="E4" s="17">
        <f t="shared" si="2"/>
        <v>1</v>
      </c>
      <c r="F4" s="17">
        <f t="shared" si="2"/>
        <v>0.83333333333333337</v>
      </c>
      <c r="G4" s="17">
        <f t="shared" si="2"/>
        <v>0.8</v>
      </c>
      <c r="H4" s="17">
        <f t="shared" si="2"/>
        <v>0.5</v>
      </c>
      <c r="I4" s="17">
        <f t="shared" si="2"/>
        <v>1</v>
      </c>
      <c r="J4" s="17">
        <f t="shared" si="2"/>
        <v>0.68</v>
      </c>
      <c r="K4" s="17">
        <f t="shared" si="2"/>
        <v>1</v>
      </c>
      <c r="L4" s="16"/>
      <c r="M4" s="16"/>
      <c r="N4" s="16"/>
      <c r="O4" s="16"/>
    </row>
  </sheetData>
  <conditionalFormatting sqref="E3">
    <cfRule type="cellIs" dxfId="161" priority="24" operator="lessThan">
      <formula>14</formula>
    </cfRule>
  </conditionalFormatting>
  <conditionalFormatting sqref="G3:H3">
    <cfRule type="cellIs" dxfId="160" priority="23" operator="lessThan">
      <formula>7</formula>
    </cfRule>
  </conditionalFormatting>
  <conditionalFormatting sqref="B2">
    <cfRule type="cellIs" dxfId="159" priority="9" operator="lessThan">
      <formula>14</formula>
    </cfRule>
    <cfRule type="cellIs" dxfId="158" priority="10" operator="lessThan">
      <formula>12</formula>
    </cfRule>
    <cfRule type="cellIs" dxfId="157" priority="22" operator="greaterThan">
      <formula>16</formula>
    </cfRule>
  </conditionalFormatting>
  <conditionalFormatting sqref="C2">
    <cfRule type="cellIs" dxfId="156" priority="7" operator="lessThan">
      <formula>35</formula>
    </cfRule>
    <cfRule type="cellIs" dxfId="155" priority="21" operator="greaterThan">
      <formula>40</formula>
    </cfRule>
  </conditionalFormatting>
  <conditionalFormatting sqref="D2">
    <cfRule type="cellIs" dxfId="154" priority="5" operator="lessThan">
      <formula>70</formula>
    </cfRule>
    <cfRule type="cellIs" dxfId="153" priority="19" operator="greaterThan">
      <formula>80</formula>
    </cfRule>
    <cfRule type="cellIs" dxfId="152" priority="20" operator="greaterThan">
      <formula>80</formula>
    </cfRule>
  </conditionalFormatting>
  <conditionalFormatting sqref="E2">
    <cfRule type="cellIs" dxfId="151" priority="17" operator="greaterThan">
      <formula>16</formula>
    </cfRule>
    <cfRule type="cellIs" dxfId="150" priority="18" operator="greaterThan">
      <formula>16</formula>
    </cfRule>
  </conditionalFormatting>
  <conditionalFormatting sqref="F2">
    <cfRule type="cellIs" dxfId="149" priority="3" operator="lessThan">
      <formula>21</formula>
    </cfRule>
    <cfRule type="cellIs" dxfId="148" priority="16" operator="greaterThan">
      <formula>24</formula>
    </cfRule>
  </conditionalFormatting>
  <conditionalFormatting sqref="G2">
    <cfRule type="cellIs" dxfId="147" priority="15" operator="greaterThan">
      <formula>8</formula>
    </cfRule>
  </conditionalFormatting>
  <conditionalFormatting sqref="H2">
    <cfRule type="cellIs" dxfId="146" priority="14" operator="greaterThan">
      <formula>8</formula>
    </cfRule>
  </conditionalFormatting>
  <conditionalFormatting sqref="I2">
    <cfRule type="cellIs" dxfId="145" priority="6" operator="lessThan">
      <formula>35</formula>
    </cfRule>
    <cfRule type="cellIs" dxfId="144" priority="13" operator="greaterThan">
      <formula>40</formula>
    </cfRule>
  </conditionalFormatting>
  <conditionalFormatting sqref="J2">
    <cfRule type="cellIs" dxfId="143" priority="4" operator="lessThan">
      <formula>70</formula>
    </cfRule>
    <cfRule type="cellIs" dxfId="142" priority="12" operator="greaterThan">
      <formula>80</formula>
    </cfRule>
  </conditionalFormatting>
  <conditionalFormatting sqref="K2">
    <cfRule type="cellIs" dxfId="141" priority="1" operator="lessThan">
      <formula>140</formula>
    </cfRule>
    <cfRule type="cellIs" dxfId="140" priority="11" operator="greaterThan">
      <formula>160</formula>
    </cfRule>
  </conditionalFormatting>
  <conditionalFormatting sqref="E2">
    <cfRule type="cellIs" dxfId="139" priority="8" operator="lessThan">
      <formula>14</formula>
    </cfRule>
  </conditionalFormatting>
  <conditionalFormatting sqref="G2:H2">
    <cfRule type="cellIs" dxfId="138" priority="2" operator="lessThan">
      <formula>7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showRuler="0" workbookViewId="0">
      <selection activeCell="A2" sqref="A2"/>
    </sheetView>
  </sheetViews>
  <sheetFormatPr baseColWidth="10" defaultRowHeight="15" x14ac:dyDescent="0"/>
  <cols>
    <col min="1" max="1" width="10.83203125" customWidth="1"/>
  </cols>
  <sheetData>
    <row r="1" spans="1:15">
      <c r="A1" s="20" t="s">
        <v>55</v>
      </c>
      <c r="B1" s="15" t="s">
        <v>20</v>
      </c>
      <c r="C1" s="15" t="s">
        <v>21</v>
      </c>
      <c r="D1" s="15" t="s">
        <v>22</v>
      </c>
      <c r="E1" s="15" t="s">
        <v>23</v>
      </c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15" t="s">
        <v>19</v>
      </c>
      <c r="M1" s="15" t="s">
        <v>16</v>
      </c>
      <c r="N1" s="15" t="s">
        <v>32</v>
      </c>
      <c r="O1" s="15" t="s">
        <v>33</v>
      </c>
    </row>
    <row r="2" spans="1:15">
      <c r="A2" s="20" t="s">
        <v>42</v>
      </c>
      <c r="B2" s="12">
        <v>18</v>
      </c>
      <c r="C2" s="12">
        <v>32</v>
      </c>
      <c r="D2" s="12">
        <v>100</v>
      </c>
      <c r="E2" s="12">
        <v>19</v>
      </c>
      <c r="F2" s="12">
        <v>14</v>
      </c>
      <c r="G2" s="12">
        <v>5</v>
      </c>
      <c r="H2" s="12">
        <v>9</v>
      </c>
      <c r="I2" s="12">
        <v>50</v>
      </c>
      <c r="J2" s="12">
        <v>79</v>
      </c>
      <c r="K2" s="12">
        <v>199</v>
      </c>
      <c r="L2" s="13">
        <f>SUM(B2:K2)</f>
        <v>525</v>
      </c>
      <c r="M2" s="13">
        <f t="shared" ref="M2" si="0">AVERAGE(B2:K2)</f>
        <v>52.5</v>
      </c>
      <c r="N2" s="14">
        <f>L2/$L$3</f>
        <v>0.88983050847457623</v>
      </c>
      <c r="O2" s="13" t="str">
        <f t="shared" ref="O2" si="1">IF(N2&gt;0.93,"A+",IF(N2&gt;0.9,"A",IF(N2&gt;0.85,"B+",IF(N2&gt;0.8,"B",IF(N2&gt;0.75,"C+",IF(N2&gt;0.7,"C",IF(N2&gt;0.65,"D+",IF(N2&gt;0.6,"D",IF(N2&gt;0,"F")))))))))</f>
        <v>B+</v>
      </c>
    </row>
    <row r="3" spans="1:15">
      <c r="A3" s="13" t="s">
        <v>52</v>
      </c>
      <c r="B3" s="13">
        <v>20</v>
      </c>
      <c r="C3" s="13">
        <v>50</v>
      </c>
      <c r="D3" s="13">
        <v>100</v>
      </c>
      <c r="E3" s="13">
        <v>20</v>
      </c>
      <c r="F3" s="13">
        <v>30</v>
      </c>
      <c r="G3" s="13">
        <v>10</v>
      </c>
      <c r="H3" s="13">
        <v>10</v>
      </c>
      <c r="I3" s="13">
        <v>50</v>
      </c>
      <c r="J3" s="13">
        <v>100</v>
      </c>
      <c r="K3" s="13">
        <v>200</v>
      </c>
      <c r="L3" s="13">
        <f>SUM(B3:K3)</f>
        <v>590</v>
      </c>
      <c r="M3" s="13"/>
      <c r="N3" s="13"/>
      <c r="O3" s="13"/>
    </row>
    <row r="4" spans="1:15">
      <c r="A4" s="16" t="s">
        <v>53</v>
      </c>
      <c r="B4" s="17">
        <f>B2/B3</f>
        <v>0.9</v>
      </c>
      <c r="C4" s="17">
        <f t="shared" ref="C4:K4" si="2">C2/C3</f>
        <v>0.64</v>
      </c>
      <c r="D4" s="17">
        <f t="shared" si="2"/>
        <v>1</v>
      </c>
      <c r="E4" s="17">
        <f t="shared" si="2"/>
        <v>0.95</v>
      </c>
      <c r="F4" s="17">
        <f t="shared" si="2"/>
        <v>0.46666666666666667</v>
      </c>
      <c r="G4" s="17">
        <f t="shared" si="2"/>
        <v>0.5</v>
      </c>
      <c r="H4" s="17">
        <f t="shared" si="2"/>
        <v>0.9</v>
      </c>
      <c r="I4" s="17">
        <f t="shared" si="2"/>
        <v>1</v>
      </c>
      <c r="J4" s="17">
        <f t="shared" si="2"/>
        <v>0.79</v>
      </c>
      <c r="K4" s="17">
        <f t="shared" si="2"/>
        <v>0.995</v>
      </c>
      <c r="L4" s="16"/>
      <c r="M4" s="16"/>
      <c r="N4" s="16"/>
      <c r="O4" s="16"/>
    </row>
  </sheetData>
  <conditionalFormatting sqref="E3">
    <cfRule type="cellIs" dxfId="137" priority="24" operator="lessThan">
      <formula>14</formula>
    </cfRule>
  </conditionalFormatting>
  <conditionalFormatting sqref="G3:H3">
    <cfRule type="cellIs" dxfId="136" priority="23" operator="lessThan">
      <formula>7</formula>
    </cfRule>
  </conditionalFormatting>
  <conditionalFormatting sqref="B2">
    <cfRule type="cellIs" dxfId="135" priority="9" operator="lessThan">
      <formula>14</formula>
    </cfRule>
    <cfRule type="cellIs" dxfId="134" priority="10" operator="lessThan">
      <formula>12</formula>
    </cfRule>
    <cfRule type="cellIs" dxfId="133" priority="22" operator="greaterThan">
      <formula>16</formula>
    </cfRule>
  </conditionalFormatting>
  <conditionalFormatting sqref="C2">
    <cfRule type="cellIs" dxfId="132" priority="7" operator="lessThan">
      <formula>35</formula>
    </cfRule>
    <cfRule type="cellIs" dxfId="131" priority="21" operator="greaterThan">
      <formula>40</formula>
    </cfRule>
  </conditionalFormatting>
  <conditionalFormatting sqref="D2">
    <cfRule type="cellIs" dxfId="130" priority="5" operator="lessThan">
      <formula>70</formula>
    </cfRule>
    <cfRule type="cellIs" dxfId="129" priority="19" operator="greaterThan">
      <formula>80</formula>
    </cfRule>
    <cfRule type="cellIs" dxfId="128" priority="20" operator="greaterThan">
      <formula>80</formula>
    </cfRule>
  </conditionalFormatting>
  <conditionalFormatting sqref="E2">
    <cfRule type="cellIs" dxfId="127" priority="17" operator="greaterThan">
      <formula>16</formula>
    </cfRule>
    <cfRule type="cellIs" dxfId="126" priority="18" operator="greaterThan">
      <formula>16</formula>
    </cfRule>
  </conditionalFormatting>
  <conditionalFormatting sqref="F2">
    <cfRule type="cellIs" dxfId="125" priority="3" operator="lessThan">
      <formula>21</formula>
    </cfRule>
    <cfRule type="cellIs" dxfId="124" priority="16" operator="greaterThan">
      <formula>24</formula>
    </cfRule>
  </conditionalFormatting>
  <conditionalFormatting sqref="G2">
    <cfRule type="cellIs" dxfId="123" priority="15" operator="greaterThan">
      <formula>8</formula>
    </cfRule>
  </conditionalFormatting>
  <conditionalFormatting sqref="H2">
    <cfRule type="cellIs" dxfId="122" priority="14" operator="greaterThan">
      <formula>8</formula>
    </cfRule>
  </conditionalFormatting>
  <conditionalFormatting sqref="I2">
    <cfRule type="cellIs" dxfId="121" priority="6" operator="lessThan">
      <formula>35</formula>
    </cfRule>
    <cfRule type="cellIs" dxfId="120" priority="13" operator="greaterThan">
      <formula>40</formula>
    </cfRule>
  </conditionalFormatting>
  <conditionalFormatting sqref="J2">
    <cfRule type="cellIs" dxfId="119" priority="4" operator="lessThan">
      <formula>70</formula>
    </cfRule>
    <cfRule type="cellIs" dxfId="118" priority="12" operator="greaterThan">
      <formula>80</formula>
    </cfRule>
  </conditionalFormatting>
  <conditionalFormatting sqref="K2">
    <cfRule type="cellIs" dxfId="117" priority="1" operator="lessThan">
      <formula>140</formula>
    </cfRule>
    <cfRule type="cellIs" dxfId="116" priority="11" operator="greaterThan">
      <formula>160</formula>
    </cfRule>
  </conditionalFormatting>
  <conditionalFormatting sqref="E2">
    <cfRule type="cellIs" dxfId="115" priority="8" operator="lessThan">
      <formula>14</formula>
    </cfRule>
  </conditionalFormatting>
  <conditionalFormatting sqref="G2:H2">
    <cfRule type="cellIs" dxfId="114" priority="2" operator="lessThan">
      <formula>7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showRuler="0" workbookViewId="0">
      <selection activeCell="A2" sqref="A2"/>
    </sheetView>
  </sheetViews>
  <sheetFormatPr baseColWidth="10" defaultRowHeight="15" x14ac:dyDescent="0"/>
  <cols>
    <col min="1" max="1" width="10.83203125" customWidth="1"/>
  </cols>
  <sheetData>
    <row r="1" spans="1:15">
      <c r="A1" s="20" t="s">
        <v>55</v>
      </c>
      <c r="B1" s="15" t="s">
        <v>20</v>
      </c>
      <c r="C1" s="15" t="s">
        <v>21</v>
      </c>
      <c r="D1" s="15" t="s">
        <v>22</v>
      </c>
      <c r="E1" s="15" t="s">
        <v>23</v>
      </c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15" t="s">
        <v>19</v>
      </c>
      <c r="M1" s="15" t="s">
        <v>16</v>
      </c>
      <c r="N1" s="15" t="s">
        <v>32</v>
      </c>
      <c r="O1" s="15" t="s">
        <v>33</v>
      </c>
    </row>
    <row r="2" spans="1:15">
      <c r="A2" s="36" t="s">
        <v>43</v>
      </c>
      <c r="B2" s="12">
        <v>20</v>
      </c>
      <c r="C2" s="12">
        <v>36</v>
      </c>
      <c r="D2" s="12">
        <v>100</v>
      </c>
      <c r="E2" s="12">
        <v>15</v>
      </c>
      <c r="F2" s="12">
        <v>25</v>
      </c>
      <c r="G2" s="12">
        <v>7</v>
      </c>
      <c r="H2" s="12">
        <v>7</v>
      </c>
      <c r="I2" s="12">
        <v>50</v>
      </c>
      <c r="J2" s="12">
        <v>88</v>
      </c>
      <c r="K2" s="12">
        <v>189</v>
      </c>
      <c r="L2" s="13">
        <f>SUM(B2:K2)</f>
        <v>537</v>
      </c>
      <c r="M2" s="13">
        <f t="shared" ref="M2" si="0">AVERAGE(B2:K2)</f>
        <v>53.7</v>
      </c>
      <c r="N2" s="14">
        <f>L2/$L$3</f>
        <v>0.9101694915254237</v>
      </c>
      <c r="O2" s="13" t="str">
        <f t="shared" ref="O2" si="1">IF(N2&gt;0.93,"A+",IF(N2&gt;0.9,"A",IF(N2&gt;0.85,"B+",IF(N2&gt;0.8,"B",IF(N2&gt;0.75,"C+",IF(N2&gt;0.7,"C",IF(N2&gt;0.65,"D+",IF(N2&gt;0.6,"D",IF(N2&gt;0,"F")))))))))</f>
        <v>A</v>
      </c>
    </row>
    <row r="3" spans="1:15">
      <c r="A3" s="13" t="s">
        <v>52</v>
      </c>
      <c r="B3" s="13">
        <v>20</v>
      </c>
      <c r="C3" s="13">
        <v>50</v>
      </c>
      <c r="D3" s="13">
        <v>100</v>
      </c>
      <c r="E3" s="13">
        <v>20</v>
      </c>
      <c r="F3" s="13">
        <v>30</v>
      </c>
      <c r="G3" s="13">
        <v>10</v>
      </c>
      <c r="H3" s="13">
        <v>10</v>
      </c>
      <c r="I3" s="13">
        <v>50</v>
      </c>
      <c r="J3" s="13">
        <v>100</v>
      </c>
      <c r="K3" s="13">
        <v>200</v>
      </c>
      <c r="L3" s="13">
        <f>SUM(B3:K3)</f>
        <v>590</v>
      </c>
      <c r="M3" s="13"/>
      <c r="N3" s="13"/>
      <c r="O3" s="13"/>
    </row>
    <row r="4" spans="1:15">
      <c r="A4" s="16" t="s">
        <v>53</v>
      </c>
      <c r="B4" s="17">
        <f>B2/B3</f>
        <v>1</v>
      </c>
      <c r="C4" s="17">
        <f t="shared" ref="C4:K4" si="2">C2/C3</f>
        <v>0.72</v>
      </c>
      <c r="D4" s="17">
        <f t="shared" si="2"/>
        <v>1</v>
      </c>
      <c r="E4" s="17">
        <f t="shared" si="2"/>
        <v>0.75</v>
      </c>
      <c r="F4" s="17">
        <f t="shared" si="2"/>
        <v>0.83333333333333337</v>
      </c>
      <c r="G4" s="17">
        <f t="shared" si="2"/>
        <v>0.7</v>
      </c>
      <c r="H4" s="17">
        <f t="shared" si="2"/>
        <v>0.7</v>
      </c>
      <c r="I4" s="17">
        <f t="shared" si="2"/>
        <v>1</v>
      </c>
      <c r="J4" s="17">
        <f t="shared" si="2"/>
        <v>0.88</v>
      </c>
      <c r="K4" s="17">
        <f t="shared" si="2"/>
        <v>0.94499999999999995</v>
      </c>
      <c r="L4" s="16"/>
      <c r="M4" s="16"/>
      <c r="N4" s="16"/>
      <c r="O4" s="16"/>
    </row>
  </sheetData>
  <conditionalFormatting sqref="E3">
    <cfRule type="cellIs" dxfId="113" priority="24" operator="lessThan">
      <formula>14</formula>
    </cfRule>
  </conditionalFormatting>
  <conditionalFormatting sqref="G3:H3">
    <cfRule type="cellIs" dxfId="112" priority="23" operator="lessThan">
      <formula>7</formula>
    </cfRule>
  </conditionalFormatting>
  <conditionalFormatting sqref="B2">
    <cfRule type="cellIs" dxfId="111" priority="9" operator="lessThan">
      <formula>14</formula>
    </cfRule>
    <cfRule type="cellIs" dxfId="110" priority="10" operator="lessThan">
      <formula>12</formula>
    </cfRule>
    <cfRule type="cellIs" dxfId="109" priority="22" operator="greaterThan">
      <formula>16</formula>
    </cfRule>
  </conditionalFormatting>
  <conditionalFormatting sqref="C2">
    <cfRule type="cellIs" dxfId="108" priority="7" operator="lessThan">
      <formula>35</formula>
    </cfRule>
    <cfRule type="cellIs" dxfId="107" priority="21" operator="greaterThan">
      <formula>40</formula>
    </cfRule>
  </conditionalFormatting>
  <conditionalFormatting sqref="D2">
    <cfRule type="cellIs" dxfId="106" priority="5" operator="lessThan">
      <formula>70</formula>
    </cfRule>
    <cfRule type="cellIs" dxfId="105" priority="19" operator="greaterThan">
      <formula>80</formula>
    </cfRule>
    <cfRule type="cellIs" dxfId="104" priority="20" operator="greaterThan">
      <formula>80</formula>
    </cfRule>
  </conditionalFormatting>
  <conditionalFormatting sqref="E2">
    <cfRule type="cellIs" dxfId="103" priority="17" operator="greaterThan">
      <formula>16</formula>
    </cfRule>
    <cfRule type="cellIs" dxfId="102" priority="18" operator="greaterThan">
      <formula>16</formula>
    </cfRule>
  </conditionalFormatting>
  <conditionalFormatting sqref="F2">
    <cfRule type="cellIs" dxfId="101" priority="3" operator="lessThan">
      <formula>21</formula>
    </cfRule>
    <cfRule type="cellIs" dxfId="100" priority="16" operator="greaterThan">
      <formula>24</formula>
    </cfRule>
  </conditionalFormatting>
  <conditionalFormatting sqref="G2">
    <cfRule type="cellIs" dxfId="99" priority="15" operator="greaterThan">
      <formula>8</formula>
    </cfRule>
  </conditionalFormatting>
  <conditionalFormatting sqref="H2">
    <cfRule type="cellIs" dxfId="98" priority="14" operator="greaterThan">
      <formula>8</formula>
    </cfRule>
  </conditionalFormatting>
  <conditionalFormatting sqref="I2">
    <cfRule type="cellIs" dxfId="97" priority="6" operator="lessThan">
      <formula>35</formula>
    </cfRule>
    <cfRule type="cellIs" dxfId="96" priority="13" operator="greaterThan">
      <formula>40</formula>
    </cfRule>
  </conditionalFormatting>
  <conditionalFormatting sqref="J2">
    <cfRule type="cellIs" dxfId="95" priority="4" operator="lessThan">
      <formula>70</formula>
    </cfRule>
    <cfRule type="cellIs" dxfId="94" priority="12" operator="greaterThan">
      <formula>80</formula>
    </cfRule>
  </conditionalFormatting>
  <conditionalFormatting sqref="K2">
    <cfRule type="cellIs" dxfId="93" priority="1" operator="lessThan">
      <formula>140</formula>
    </cfRule>
    <cfRule type="cellIs" dxfId="92" priority="11" operator="greaterThan">
      <formula>160</formula>
    </cfRule>
  </conditionalFormatting>
  <conditionalFormatting sqref="E2">
    <cfRule type="cellIs" dxfId="91" priority="8" operator="lessThan">
      <formula>14</formula>
    </cfRule>
  </conditionalFormatting>
  <conditionalFormatting sqref="G2:H2">
    <cfRule type="cellIs" dxfId="90" priority="2" operator="lessThan">
      <formula>7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showRuler="0" workbookViewId="0">
      <selection activeCell="A2" sqref="A2"/>
    </sheetView>
  </sheetViews>
  <sheetFormatPr baseColWidth="10" defaultRowHeight="15" x14ac:dyDescent="0"/>
  <cols>
    <col min="1" max="1" width="10.83203125" customWidth="1"/>
  </cols>
  <sheetData>
    <row r="1" spans="1:15">
      <c r="A1" s="20" t="s">
        <v>55</v>
      </c>
      <c r="B1" s="15" t="s">
        <v>20</v>
      </c>
      <c r="C1" s="15" t="s">
        <v>21</v>
      </c>
      <c r="D1" s="15" t="s">
        <v>22</v>
      </c>
      <c r="E1" s="15" t="s">
        <v>23</v>
      </c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15" t="s">
        <v>19</v>
      </c>
      <c r="M1" s="15" t="s">
        <v>16</v>
      </c>
      <c r="N1" s="15" t="s">
        <v>32</v>
      </c>
      <c r="O1" s="15" t="s">
        <v>33</v>
      </c>
    </row>
    <row r="2" spans="1:15">
      <c r="A2" s="37" t="s">
        <v>38</v>
      </c>
      <c r="B2" s="12">
        <v>15</v>
      </c>
      <c r="C2" s="12">
        <v>37</v>
      </c>
      <c r="D2" s="12">
        <v>75</v>
      </c>
      <c r="E2" s="12">
        <v>18</v>
      </c>
      <c r="F2" s="12">
        <v>15</v>
      </c>
      <c r="G2" s="12">
        <v>6</v>
      </c>
      <c r="H2" s="12">
        <v>8</v>
      </c>
      <c r="I2" s="12">
        <v>43</v>
      </c>
      <c r="J2" s="12">
        <v>87</v>
      </c>
      <c r="K2" s="12">
        <v>195</v>
      </c>
      <c r="L2" s="13">
        <f>SUM(B2:K2)</f>
        <v>499</v>
      </c>
      <c r="M2" s="13">
        <f t="shared" ref="M2" si="0">AVERAGE(B2:K2)</f>
        <v>49.9</v>
      </c>
      <c r="N2" s="14">
        <f>L2/$L$3</f>
        <v>0.84576271186440677</v>
      </c>
      <c r="O2" s="13" t="str">
        <f t="shared" ref="O2" si="1">IF(N2&gt;0.93,"A+",IF(N2&gt;0.9,"A",IF(N2&gt;0.85,"B+",IF(N2&gt;0.8,"B",IF(N2&gt;0.75,"C+",IF(N2&gt;0.7,"C",IF(N2&gt;0.65,"D+",IF(N2&gt;0.6,"D",IF(N2&gt;0,"F")))))))))</f>
        <v>B</v>
      </c>
    </row>
    <row r="3" spans="1:15">
      <c r="A3" s="13" t="s">
        <v>52</v>
      </c>
      <c r="B3" s="13">
        <v>20</v>
      </c>
      <c r="C3" s="13">
        <v>50</v>
      </c>
      <c r="D3" s="13">
        <v>100</v>
      </c>
      <c r="E3" s="13">
        <v>20</v>
      </c>
      <c r="F3" s="13">
        <v>30</v>
      </c>
      <c r="G3" s="13">
        <v>10</v>
      </c>
      <c r="H3" s="13">
        <v>10</v>
      </c>
      <c r="I3" s="13">
        <v>50</v>
      </c>
      <c r="J3" s="13">
        <v>100</v>
      </c>
      <c r="K3" s="13">
        <v>200</v>
      </c>
      <c r="L3" s="13">
        <f>SUM(B3:K3)</f>
        <v>590</v>
      </c>
      <c r="M3" s="13"/>
      <c r="N3" s="13"/>
      <c r="O3" s="13"/>
    </row>
    <row r="4" spans="1:15">
      <c r="A4" s="16" t="s">
        <v>53</v>
      </c>
      <c r="B4" s="17">
        <f>B2/B3</f>
        <v>0.75</v>
      </c>
      <c r="C4" s="17">
        <f t="shared" ref="C4:K4" si="2">C2/C3</f>
        <v>0.74</v>
      </c>
      <c r="D4" s="17">
        <f t="shared" si="2"/>
        <v>0.75</v>
      </c>
      <c r="E4" s="17">
        <f t="shared" si="2"/>
        <v>0.9</v>
      </c>
      <c r="F4" s="17">
        <f t="shared" si="2"/>
        <v>0.5</v>
      </c>
      <c r="G4" s="17">
        <f t="shared" si="2"/>
        <v>0.6</v>
      </c>
      <c r="H4" s="17">
        <f t="shared" si="2"/>
        <v>0.8</v>
      </c>
      <c r="I4" s="17">
        <f t="shared" si="2"/>
        <v>0.86</v>
      </c>
      <c r="J4" s="17">
        <f t="shared" si="2"/>
        <v>0.87</v>
      </c>
      <c r="K4" s="17">
        <f t="shared" si="2"/>
        <v>0.97499999999999998</v>
      </c>
      <c r="L4" s="16"/>
      <c r="M4" s="16"/>
      <c r="N4" s="16"/>
      <c r="O4" s="16"/>
    </row>
  </sheetData>
  <conditionalFormatting sqref="E3">
    <cfRule type="cellIs" dxfId="89" priority="24" operator="lessThan">
      <formula>14</formula>
    </cfRule>
  </conditionalFormatting>
  <conditionalFormatting sqref="G3:H3">
    <cfRule type="cellIs" dxfId="88" priority="23" operator="lessThan">
      <formula>7</formula>
    </cfRule>
  </conditionalFormatting>
  <conditionalFormatting sqref="B2">
    <cfRule type="cellIs" dxfId="87" priority="9" operator="lessThan">
      <formula>14</formula>
    </cfRule>
    <cfRule type="cellIs" dxfId="86" priority="10" operator="lessThan">
      <formula>12</formula>
    </cfRule>
    <cfRule type="cellIs" dxfId="85" priority="22" operator="greaterThan">
      <formula>16</formula>
    </cfRule>
  </conditionalFormatting>
  <conditionalFormatting sqref="C2">
    <cfRule type="cellIs" dxfId="84" priority="7" operator="lessThan">
      <formula>35</formula>
    </cfRule>
    <cfRule type="cellIs" dxfId="83" priority="21" operator="greaterThan">
      <formula>40</formula>
    </cfRule>
  </conditionalFormatting>
  <conditionalFormatting sqref="D2">
    <cfRule type="cellIs" dxfId="82" priority="5" operator="lessThan">
      <formula>70</formula>
    </cfRule>
    <cfRule type="cellIs" dxfId="81" priority="19" operator="greaterThan">
      <formula>80</formula>
    </cfRule>
    <cfRule type="cellIs" dxfId="80" priority="20" operator="greaterThan">
      <formula>80</formula>
    </cfRule>
  </conditionalFormatting>
  <conditionalFormatting sqref="E2">
    <cfRule type="cellIs" dxfId="79" priority="17" operator="greaterThan">
      <formula>16</formula>
    </cfRule>
    <cfRule type="cellIs" dxfId="78" priority="18" operator="greaterThan">
      <formula>16</formula>
    </cfRule>
  </conditionalFormatting>
  <conditionalFormatting sqref="F2">
    <cfRule type="cellIs" dxfId="77" priority="3" operator="lessThan">
      <formula>21</formula>
    </cfRule>
    <cfRule type="cellIs" dxfId="76" priority="16" operator="greaterThan">
      <formula>24</formula>
    </cfRule>
  </conditionalFormatting>
  <conditionalFormatting sqref="G2">
    <cfRule type="cellIs" dxfId="75" priority="15" operator="greaterThan">
      <formula>8</formula>
    </cfRule>
  </conditionalFormatting>
  <conditionalFormatting sqref="H2">
    <cfRule type="cellIs" dxfId="74" priority="14" operator="greaterThan">
      <formula>8</formula>
    </cfRule>
  </conditionalFormatting>
  <conditionalFormatting sqref="I2">
    <cfRule type="cellIs" dxfId="73" priority="6" operator="lessThan">
      <formula>35</formula>
    </cfRule>
    <cfRule type="cellIs" dxfId="72" priority="13" operator="greaterThan">
      <formula>40</formula>
    </cfRule>
  </conditionalFormatting>
  <conditionalFormatting sqref="J2">
    <cfRule type="cellIs" dxfId="71" priority="4" operator="lessThan">
      <formula>70</formula>
    </cfRule>
    <cfRule type="cellIs" dxfId="70" priority="12" operator="greaterThan">
      <formula>80</formula>
    </cfRule>
  </conditionalFormatting>
  <conditionalFormatting sqref="K2">
    <cfRule type="cellIs" dxfId="69" priority="1" operator="lessThan">
      <formula>140</formula>
    </cfRule>
    <cfRule type="cellIs" dxfId="68" priority="11" operator="greaterThan">
      <formula>160</formula>
    </cfRule>
  </conditionalFormatting>
  <conditionalFormatting sqref="E2">
    <cfRule type="cellIs" dxfId="67" priority="8" operator="lessThan">
      <formula>14</formula>
    </cfRule>
  </conditionalFormatting>
  <conditionalFormatting sqref="G2:H2">
    <cfRule type="cellIs" dxfId="66" priority="2" operator="lessThan">
      <formula>7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showRuler="0" workbookViewId="0">
      <selection activeCell="A3" sqref="A3"/>
    </sheetView>
  </sheetViews>
  <sheetFormatPr baseColWidth="10" defaultRowHeight="15" x14ac:dyDescent="0"/>
  <cols>
    <col min="1" max="1" width="10.83203125" customWidth="1"/>
  </cols>
  <sheetData>
    <row r="1" spans="1:15">
      <c r="A1" s="20" t="s">
        <v>55</v>
      </c>
      <c r="B1" s="15" t="s">
        <v>20</v>
      </c>
      <c r="C1" s="15" t="s">
        <v>21</v>
      </c>
      <c r="D1" s="15" t="s">
        <v>22</v>
      </c>
      <c r="E1" s="15" t="s">
        <v>23</v>
      </c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15" t="s">
        <v>19</v>
      </c>
      <c r="M1" s="15" t="s">
        <v>16</v>
      </c>
      <c r="N1" s="15" t="s">
        <v>32</v>
      </c>
      <c r="O1" s="15" t="s">
        <v>33</v>
      </c>
    </row>
    <row r="2" spans="1:15">
      <c r="A2" s="12" t="s">
        <v>39</v>
      </c>
      <c r="B2" s="12">
        <v>17</v>
      </c>
      <c r="C2" s="12">
        <v>47</v>
      </c>
      <c r="D2" s="12">
        <v>42</v>
      </c>
      <c r="E2" s="12">
        <v>20</v>
      </c>
      <c r="F2" s="12">
        <v>28</v>
      </c>
      <c r="G2" s="12">
        <v>8</v>
      </c>
      <c r="H2" s="12">
        <v>6</v>
      </c>
      <c r="I2" s="12">
        <v>37</v>
      </c>
      <c r="J2" s="12">
        <v>86</v>
      </c>
      <c r="K2" s="12">
        <v>196</v>
      </c>
      <c r="L2" s="13">
        <f>SUM(B2:K2)</f>
        <v>487</v>
      </c>
      <c r="M2" s="13">
        <f t="shared" ref="M2" si="0">AVERAGE(B2:K2)</f>
        <v>48.7</v>
      </c>
      <c r="N2" s="14">
        <f>L2/$L$3</f>
        <v>0.8254237288135593</v>
      </c>
      <c r="O2" s="13" t="str">
        <f t="shared" ref="O2" si="1">IF(N2&gt;0.93,"A+",IF(N2&gt;0.9,"A",IF(N2&gt;0.85,"B+",IF(N2&gt;0.8,"B",IF(N2&gt;0.75,"C+",IF(N2&gt;0.7,"C",IF(N2&gt;0.65,"D+",IF(N2&gt;0.6,"D",IF(N2&gt;0,"F")))))))))</f>
        <v>B</v>
      </c>
    </row>
    <row r="3" spans="1:15">
      <c r="A3" s="19" t="s">
        <v>52</v>
      </c>
      <c r="B3" s="19">
        <v>20</v>
      </c>
      <c r="C3" s="19">
        <v>50</v>
      </c>
      <c r="D3" s="19">
        <v>100</v>
      </c>
      <c r="E3" s="19">
        <v>20</v>
      </c>
      <c r="F3" s="19">
        <v>30</v>
      </c>
      <c r="G3" s="19">
        <v>10</v>
      </c>
      <c r="H3" s="19">
        <v>10</v>
      </c>
      <c r="I3" s="19">
        <v>50</v>
      </c>
      <c r="J3" s="19">
        <v>100</v>
      </c>
      <c r="K3" s="19">
        <v>200</v>
      </c>
      <c r="L3" s="19">
        <v>590</v>
      </c>
      <c r="M3" s="13"/>
      <c r="N3" s="13"/>
      <c r="O3" s="13"/>
    </row>
    <row r="4" spans="1:15">
      <c r="A4" s="16" t="s">
        <v>53</v>
      </c>
      <c r="B4" s="17">
        <f>B2/B3</f>
        <v>0.85</v>
      </c>
      <c r="C4" s="17">
        <f t="shared" ref="C4:K4" si="2">C2/C3</f>
        <v>0.94</v>
      </c>
      <c r="D4" s="17">
        <f t="shared" si="2"/>
        <v>0.42</v>
      </c>
      <c r="E4" s="17">
        <f t="shared" si="2"/>
        <v>1</v>
      </c>
      <c r="F4" s="17">
        <f t="shared" si="2"/>
        <v>0.93333333333333335</v>
      </c>
      <c r="G4" s="17">
        <f t="shared" si="2"/>
        <v>0.8</v>
      </c>
      <c r="H4" s="17">
        <f t="shared" si="2"/>
        <v>0.6</v>
      </c>
      <c r="I4" s="17">
        <f t="shared" si="2"/>
        <v>0.74</v>
      </c>
      <c r="J4" s="17">
        <f t="shared" si="2"/>
        <v>0.86</v>
      </c>
      <c r="K4" s="17">
        <f t="shared" si="2"/>
        <v>0.98</v>
      </c>
      <c r="L4" s="16"/>
      <c r="M4" s="16"/>
      <c r="N4" s="16"/>
      <c r="O4" s="16"/>
    </row>
  </sheetData>
  <conditionalFormatting sqref="B2">
    <cfRule type="cellIs" dxfId="65" priority="9" operator="lessThan">
      <formula>14</formula>
    </cfRule>
    <cfRule type="cellIs" dxfId="64" priority="10" operator="lessThan">
      <formula>12</formula>
    </cfRule>
    <cfRule type="cellIs" dxfId="63" priority="22" operator="greaterThan">
      <formula>16</formula>
    </cfRule>
  </conditionalFormatting>
  <conditionalFormatting sqref="C2">
    <cfRule type="cellIs" dxfId="62" priority="7" operator="lessThan">
      <formula>35</formula>
    </cfRule>
    <cfRule type="cellIs" dxfId="61" priority="21" operator="greaterThan">
      <formula>40</formula>
    </cfRule>
  </conditionalFormatting>
  <conditionalFormatting sqref="D2">
    <cfRule type="cellIs" dxfId="60" priority="5" operator="lessThan">
      <formula>70</formula>
    </cfRule>
    <cfRule type="cellIs" dxfId="59" priority="19" operator="greaterThan">
      <formula>80</formula>
    </cfRule>
    <cfRule type="cellIs" dxfId="58" priority="20" operator="greaterThan">
      <formula>80</formula>
    </cfRule>
  </conditionalFormatting>
  <conditionalFormatting sqref="E2">
    <cfRule type="cellIs" dxfId="57" priority="17" operator="greaterThan">
      <formula>16</formula>
    </cfRule>
    <cfRule type="cellIs" dxfId="56" priority="18" operator="greaterThan">
      <formula>16</formula>
    </cfRule>
  </conditionalFormatting>
  <conditionalFormatting sqref="F2">
    <cfRule type="cellIs" dxfId="55" priority="3" operator="lessThan">
      <formula>21</formula>
    </cfRule>
    <cfRule type="cellIs" dxfId="54" priority="16" operator="greaterThan">
      <formula>24</formula>
    </cfRule>
  </conditionalFormatting>
  <conditionalFormatting sqref="G2">
    <cfRule type="cellIs" dxfId="53" priority="15" operator="greaterThan">
      <formula>8</formula>
    </cfRule>
  </conditionalFormatting>
  <conditionalFormatting sqref="H2">
    <cfRule type="cellIs" dxfId="52" priority="14" operator="greaterThan">
      <formula>8</formula>
    </cfRule>
  </conditionalFormatting>
  <conditionalFormatting sqref="I2">
    <cfRule type="cellIs" dxfId="51" priority="6" operator="lessThan">
      <formula>35</formula>
    </cfRule>
    <cfRule type="cellIs" dxfId="50" priority="13" operator="greaterThan">
      <formula>40</formula>
    </cfRule>
  </conditionalFormatting>
  <conditionalFormatting sqref="J2">
    <cfRule type="cellIs" dxfId="49" priority="4" operator="lessThan">
      <formula>70</formula>
    </cfRule>
    <cfRule type="cellIs" dxfId="48" priority="12" operator="greaterThan">
      <formula>80</formula>
    </cfRule>
  </conditionalFormatting>
  <conditionalFormatting sqref="K2">
    <cfRule type="cellIs" dxfId="47" priority="1" operator="lessThan">
      <formula>140</formula>
    </cfRule>
    <cfRule type="cellIs" dxfId="46" priority="11" operator="greaterThan">
      <formula>160</formula>
    </cfRule>
  </conditionalFormatting>
  <conditionalFormatting sqref="E2">
    <cfRule type="cellIs" dxfId="45" priority="8" operator="lessThan">
      <formula>14</formula>
    </cfRule>
  </conditionalFormatting>
  <conditionalFormatting sqref="G2:H2">
    <cfRule type="cellIs" dxfId="44" priority="2" operator="lessThan">
      <formula>7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Class</vt:lpstr>
      <vt:lpstr>Poppy</vt:lpstr>
      <vt:lpstr>Merigold</vt:lpstr>
      <vt:lpstr>Sunflower</vt:lpstr>
      <vt:lpstr>Eucalyptus</vt:lpstr>
      <vt:lpstr>Cornflower</vt:lpstr>
      <vt:lpstr>Lilac</vt:lpstr>
      <vt:lpstr>Gerberas</vt:lpstr>
      <vt:lpstr>Gardinia</vt:lpstr>
      <vt:lpstr>Pansy</vt:lpstr>
      <vt:lpstr>Victorian Branch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</dc:creator>
  <cp:lastModifiedBy>hannah</cp:lastModifiedBy>
  <dcterms:created xsi:type="dcterms:W3CDTF">2016-09-08T17:35:32Z</dcterms:created>
  <dcterms:modified xsi:type="dcterms:W3CDTF">2016-10-05T02:37:05Z</dcterms:modified>
</cp:coreProperties>
</file>