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checkCompatibility="1" autoCompressPictures="0"/>
  <bookViews>
    <workbookView xWindow="0" yWindow="0" windowWidth="25760" windowHeight="14380" tabRatio="500"/>
  </bookViews>
  <sheets>
    <sheet name="Class" sheetId="1" r:id="rId1"/>
    <sheet name="John" sheetId="4" r:id="rId2"/>
    <sheet name="James" sheetId="5" r:id="rId3"/>
    <sheet name="Kate" sheetId="6" r:id="rId4"/>
    <sheet name="Michael" sheetId="7" r:id="rId5"/>
    <sheet name="Jane" sheetId="8" r:id="rId6"/>
    <sheet name="Kelly" sheetId="9" r:id="rId7"/>
    <sheet name="Allen" sheetId="10" r:id="rId8"/>
    <sheet name="Hannah" sheetId="11" r:id="rId9"/>
    <sheet name="Laura " sheetId="12" r:id="rId10"/>
    <sheet name="Liam" sheetId="13" r:id="rId11"/>
  </sheets>
  <definedNames>
    <definedName name="Gradescale">Class!$A$29:$B$40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B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B2" i="6"/>
  <c r="B5" i="6"/>
  <c r="B6" i="6"/>
  <c r="C2" i="13"/>
  <c r="C5" i="13"/>
  <c r="C6" i="13"/>
  <c r="D2" i="13"/>
  <c r="D5" i="13"/>
  <c r="D6" i="13"/>
  <c r="E2" i="13"/>
  <c r="E5" i="13"/>
  <c r="E6" i="13"/>
  <c r="F2" i="13"/>
  <c r="F5" i="13"/>
  <c r="F6" i="13"/>
  <c r="G2" i="13"/>
  <c r="G5" i="13"/>
  <c r="G6" i="13"/>
  <c r="H2" i="13"/>
  <c r="H5" i="13"/>
  <c r="H6" i="13"/>
  <c r="I2" i="13"/>
  <c r="I5" i="13"/>
  <c r="I6" i="13"/>
  <c r="J2" i="13"/>
  <c r="J5" i="13"/>
  <c r="J6" i="13"/>
  <c r="K2" i="13"/>
  <c r="K5" i="13"/>
  <c r="K6" i="13"/>
  <c r="L2" i="13"/>
  <c r="L5" i="13"/>
  <c r="L6" i="13"/>
  <c r="M2" i="13"/>
  <c r="M5" i="13"/>
  <c r="M6" i="13"/>
  <c r="N2" i="13"/>
  <c r="N5" i="13"/>
  <c r="N6" i="13"/>
  <c r="O2" i="13"/>
  <c r="O5" i="13"/>
  <c r="O6" i="13"/>
  <c r="P2" i="13"/>
  <c r="P5" i="13"/>
  <c r="P6" i="13"/>
  <c r="Q2" i="13"/>
  <c r="Q5" i="13"/>
  <c r="Q6" i="13"/>
  <c r="S11" i="1"/>
  <c r="S2" i="13"/>
  <c r="S13" i="1"/>
  <c r="S5" i="13"/>
  <c r="S6" i="13"/>
  <c r="B2" i="13"/>
  <c r="B5" i="13"/>
  <c r="B6" i="13"/>
  <c r="S10" i="1"/>
  <c r="S2" i="12"/>
  <c r="S5" i="12"/>
  <c r="S6" i="12"/>
  <c r="C2" i="12"/>
  <c r="C5" i="12"/>
  <c r="C6" i="12"/>
  <c r="D2" i="12"/>
  <c r="D5" i="12"/>
  <c r="D6" i="12"/>
  <c r="E2" i="12"/>
  <c r="E5" i="12"/>
  <c r="E6" i="12"/>
  <c r="F2" i="12"/>
  <c r="F5" i="12"/>
  <c r="F6" i="12"/>
  <c r="G2" i="12"/>
  <c r="G5" i="12"/>
  <c r="G6" i="12"/>
  <c r="H2" i="12"/>
  <c r="H5" i="12"/>
  <c r="H6" i="12"/>
  <c r="I2" i="12"/>
  <c r="I5" i="12"/>
  <c r="I6" i="12"/>
  <c r="J2" i="12"/>
  <c r="J5" i="12"/>
  <c r="J6" i="12"/>
  <c r="K2" i="12"/>
  <c r="K5" i="12"/>
  <c r="K6" i="12"/>
  <c r="L2" i="12"/>
  <c r="L5" i="12"/>
  <c r="L6" i="12"/>
  <c r="M2" i="12"/>
  <c r="M5" i="12"/>
  <c r="M6" i="12"/>
  <c r="N2" i="12"/>
  <c r="N5" i="12"/>
  <c r="N6" i="12"/>
  <c r="O2" i="12"/>
  <c r="O5" i="12"/>
  <c r="O6" i="12"/>
  <c r="P2" i="12"/>
  <c r="P5" i="12"/>
  <c r="P6" i="12"/>
  <c r="Q2" i="12"/>
  <c r="Q5" i="12"/>
  <c r="Q6" i="12"/>
  <c r="B2" i="12"/>
  <c r="B5" i="12"/>
  <c r="B6" i="12"/>
  <c r="C2" i="11"/>
  <c r="C5" i="11"/>
  <c r="C6" i="11"/>
  <c r="D2" i="11"/>
  <c r="D5" i="11"/>
  <c r="D6" i="11"/>
  <c r="E2" i="11"/>
  <c r="E5" i="11"/>
  <c r="E6" i="11"/>
  <c r="F2" i="11"/>
  <c r="F5" i="11"/>
  <c r="F6" i="11"/>
  <c r="G2" i="11"/>
  <c r="G5" i="11"/>
  <c r="G6" i="11"/>
  <c r="H2" i="11"/>
  <c r="H5" i="11"/>
  <c r="H6" i="11"/>
  <c r="I2" i="11"/>
  <c r="I5" i="11"/>
  <c r="I6" i="11"/>
  <c r="J2" i="11"/>
  <c r="J5" i="11"/>
  <c r="J6" i="11"/>
  <c r="K2" i="11"/>
  <c r="K5" i="11"/>
  <c r="K6" i="11"/>
  <c r="L2" i="11"/>
  <c r="L5" i="11"/>
  <c r="L6" i="11"/>
  <c r="M2" i="11"/>
  <c r="M5" i="11"/>
  <c r="M6" i="11"/>
  <c r="N2" i="11"/>
  <c r="N5" i="11"/>
  <c r="N6" i="11"/>
  <c r="O2" i="11"/>
  <c r="O5" i="11"/>
  <c r="O6" i="11"/>
  <c r="P2" i="11"/>
  <c r="P5" i="11"/>
  <c r="P6" i="11"/>
  <c r="Q2" i="11"/>
  <c r="Q5" i="11"/>
  <c r="Q6" i="11"/>
  <c r="S9" i="1"/>
  <c r="S2" i="11"/>
  <c r="S5" i="11"/>
  <c r="S6" i="11"/>
  <c r="B2" i="11"/>
  <c r="B5" i="11"/>
  <c r="B6" i="11"/>
  <c r="C2" i="10"/>
  <c r="C5" i="10"/>
  <c r="C6" i="10"/>
  <c r="D2" i="10"/>
  <c r="D5" i="10"/>
  <c r="D6" i="10"/>
  <c r="E2" i="10"/>
  <c r="E5" i="10"/>
  <c r="E6" i="10"/>
  <c r="F2" i="10"/>
  <c r="F5" i="10"/>
  <c r="F6" i="10"/>
  <c r="G2" i="10"/>
  <c r="G5" i="10"/>
  <c r="G6" i="10"/>
  <c r="H2" i="10"/>
  <c r="H5" i="10"/>
  <c r="H6" i="10"/>
  <c r="I2" i="10"/>
  <c r="I5" i="10"/>
  <c r="I6" i="10"/>
  <c r="J2" i="10"/>
  <c r="J5" i="10"/>
  <c r="J6" i="10"/>
  <c r="K2" i="10"/>
  <c r="K5" i="10"/>
  <c r="K6" i="10"/>
  <c r="L2" i="10"/>
  <c r="L5" i="10"/>
  <c r="L6" i="10"/>
  <c r="M2" i="10"/>
  <c r="M5" i="10"/>
  <c r="M6" i="10"/>
  <c r="N2" i="10"/>
  <c r="N5" i="10"/>
  <c r="N6" i="10"/>
  <c r="O2" i="10"/>
  <c r="O5" i="10"/>
  <c r="O6" i="10"/>
  <c r="P2" i="10"/>
  <c r="P5" i="10"/>
  <c r="P6" i="10"/>
  <c r="Q2" i="10"/>
  <c r="Q5" i="10"/>
  <c r="Q6" i="10"/>
  <c r="S8" i="1"/>
  <c r="S2" i="10"/>
  <c r="S5" i="10"/>
  <c r="S6" i="10"/>
  <c r="B2" i="10"/>
  <c r="B5" i="10"/>
  <c r="B6" i="10"/>
  <c r="C2" i="9"/>
  <c r="C5" i="9"/>
  <c r="C6" i="9"/>
  <c r="D2" i="9"/>
  <c r="D5" i="9"/>
  <c r="D6" i="9"/>
  <c r="E2" i="9"/>
  <c r="E5" i="9"/>
  <c r="E6" i="9"/>
  <c r="F2" i="9"/>
  <c r="F5" i="9"/>
  <c r="F6" i="9"/>
  <c r="G2" i="9"/>
  <c r="G5" i="9"/>
  <c r="G6" i="9"/>
  <c r="H2" i="9"/>
  <c r="H5" i="9"/>
  <c r="H6" i="9"/>
  <c r="I2" i="9"/>
  <c r="I5" i="9"/>
  <c r="I6" i="9"/>
  <c r="J2" i="9"/>
  <c r="J5" i="9"/>
  <c r="J6" i="9"/>
  <c r="K2" i="9"/>
  <c r="K5" i="9"/>
  <c r="K6" i="9"/>
  <c r="L2" i="9"/>
  <c r="L5" i="9"/>
  <c r="L6" i="9"/>
  <c r="M2" i="9"/>
  <c r="M5" i="9"/>
  <c r="M6" i="9"/>
  <c r="N2" i="9"/>
  <c r="N5" i="9"/>
  <c r="N6" i="9"/>
  <c r="O2" i="9"/>
  <c r="O5" i="9"/>
  <c r="O6" i="9"/>
  <c r="P2" i="9"/>
  <c r="P5" i="9"/>
  <c r="P6" i="9"/>
  <c r="Q2" i="9"/>
  <c r="Q5" i="9"/>
  <c r="Q6" i="9"/>
  <c r="S7" i="1"/>
  <c r="S2" i="9"/>
  <c r="S5" i="9"/>
  <c r="S6" i="9"/>
  <c r="B2" i="9"/>
  <c r="B5" i="9"/>
  <c r="B6" i="9"/>
  <c r="C2" i="8"/>
  <c r="C5" i="8"/>
  <c r="C6" i="8"/>
  <c r="D2" i="8"/>
  <c r="D5" i="8"/>
  <c r="D6" i="8"/>
  <c r="E2" i="8"/>
  <c r="E5" i="8"/>
  <c r="E6" i="8"/>
  <c r="F2" i="8"/>
  <c r="F5" i="8"/>
  <c r="F6" i="8"/>
  <c r="G2" i="8"/>
  <c r="G5" i="8"/>
  <c r="G6" i="8"/>
  <c r="H2" i="8"/>
  <c r="H5" i="8"/>
  <c r="H6" i="8"/>
  <c r="I2" i="8"/>
  <c r="I5" i="8"/>
  <c r="I6" i="8"/>
  <c r="J2" i="8"/>
  <c r="J5" i="8"/>
  <c r="J6" i="8"/>
  <c r="K2" i="8"/>
  <c r="K5" i="8"/>
  <c r="K6" i="8"/>
  <c r="L2" i="8"/>
  <c r="L5" i="8"/>
  <c r="L6" i="8"/>
  <c r="M2" i="8"/>
  <c r="M5" i="8"/>
  <c r="M6" i="8"/>
  <c r="N2" i="8"/>
  <c r="N5" i="8"/>
  <c r="N6" i="8"/>
  <c r="O2" i="8"/>
  <c r="O5" i="8"/>
  <c r="O6" i="8"/>
  <c r="P2" i="8"/>
  <c r="P5" i="8"/>
  <c r="P6" i="8"/>
  <c r="Q2" i="8"/>
  <c r="Q5" i="8"/>
  <c r="Q6" i="8"/>
  <c r="S6" i="1"/>
  <c r="S2" i="8"/>
  <c r="S5" i="8"/>
  <c r="S6" i="8"/>
  <c r="B2" i="8"/>
  <c r="B5" i="8"/>
  <c r="B6" i="8"/>
  <c r="C2" i="7"/>
  <c r="C5" i="7"/>
  <c r="C6" i="7"/>
  <c r="D2" i="7"/>
  <c r="D5" i="7"/>
  <c r="D6" i="7"/>
  <c r="E2" i="7"/>
  <c r="E5" i="7"/>
  <c r="E6" i="7"/>
  <c r="F2" i="7"/>
  <c r="F5" i="7"/>
  <c r="F6" i="7"/>
  <c r="G2" i="7"/>
  <c r="G5" i="7"/>
  <c r="G6" i="7"/>
  <c r="H2" i="7"/>
  <c r="H5" i="7"/>
  <c r="H6" i="7"/>
  <c r="I2" i="7"/>
  <c r="I5" i="7"/>
  <c r="I6" i="7"/>
  <c r="J2" i="7"/>
  <c r="J5" i="7"/>
  <c r="J6" i="7"/>
  <c r="K2" i="7"/>
  <c r="K5" i="7"/>
  <c r="K6" i="7"/>
  <c r="L2" i="7"/>
  <c r="L5" i="7"/>
  <c r="L6" i="7"/>
  <c r="M2" i="7"/>
  <c r="M5" i="7"/>
  <c r="M6" i="7"/>
  <c r="N2" i="7"/>
  <c r="N5" i="7"/>
  <c r="N6" i="7"/>
  <c r="O2" i="7"/>
  <c r="O5" i="7"/>
  <c r="O6" i="7"/>
  <c r="P2" i="7"/>
  <c r="P5" i="7"/>
  <c r="P6" i="7"/>
  <c r="Q2" i="7"/>
  <c r="Q5" i="7"/>
  <c r="Q6" i="7"/>
  <c r="S5" i="1"/>
  <c r="S2" i="7"/>
  <c r="S5" i="7"/>
  <c r="S6" i="7"/>
  <c r="B2" i="7"/>
  <c r="B5" i="7"/>
  <c r="B6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7" i="7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A7" i="6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2" i="6"/>
  <c r="C5" i="6"/>
  <c r="C6" i="6"/>
  <c r="D2" i="6"/>
  <c r="D5" i="6"/>
  <c r="D6" i="6"/>
  <c r="E2" i="6"/>
  <c r="E5" i="6"/>
  <c r="E6" i="6"/>
  <c r="F2" i="6"/>
  <c r="F5" i="6"/>
  <c r="F6" i="6"/>
  <c r="G2" i="6"/>
  <c r="G5" i="6"/>
  <c r="G6" i="6"/>
  <c r="H2" i="6"/>
  <c r="H5" i="6"/>
  <c r="H6" i="6"/>
  <c r="I2" i="6"/>
  <c r="I5" i="6"/>
  <c r="I6" i="6"/>
  <c r="J2" i="6"/>
  <c r="J5" i="6"/>
  <c r="J6" i="6"/>
  <c r="K2" i="6"/>
  <c r="K5" i="6"/>
  <c r="K6" i="6"/>
  <c r="L2" i="6"/>
  <c r="L5" i="6"/>
  <c r="L6" i="6"/>
  <c r="M2" i="6"/>
  <c r="M5" i="6"/>
  <c r="M6" i="6"/>
  <c r="N2" i="6"/>
  <c r="N5" i="6"/>
  <c r="N6" i="6"/>
  <c r="O2" i="6"/>
  <c r="O5" i="6"/>
  <c r="O6" i="6"/>
  <c r="P2" i="6"/>
  <c r="P5" i="6"/>
  <c r="P6" i="6"/>
  <c r="Q2" i="6"/>
  <c r="Q5" i="6"/>
  <c r="Q6" i="6"/>
  <c r="S4" i="1"/>
  <c r="S2" i="6"/>
  <c r="S5" i="6"/>
  <c r="S6" i="6"/>
  <c r="B2" i="5"/>
  <c r="B5" i="5"/>
  <c r="B6" i="5"/>
  <c r="C2" i="5"/>
  <c r="C5" i="5"/>
  <c r="C6" i="5"/>
  <c r="D2" i="5"/>
  <c r="D5" i="5"/>
  <c r="D6" i="5"/>
  <c r="E2" i="5"/>
  <c r="E5" i="5"/>
  <c r="E6" i="5"/>
  <c r="F2" i="5"/>
  <c r="F5" i="5"/>
  <c r="F6" i="5"/>
  <c r="G2" i="5"/>
  <c r="G5" i="5"/>
  <c r="G6" i="5"/>
  <c r="H2" i="5"/>
  <c r="H5" i="5"/>
  <c r="H6" i="5"/>
  <c r="I2" i="5"/>
  <c r="I5" i="5"/>
  <c r="I6" i="5"/>
  <c r="J2" i="5"/>
  <c r="J5" i="5"/>
  <c r="J6" i="5"/>
  <c r="K2" i="5"/>
  <c r="K5" i="5"/>
  <c r="K6" i="5"/>
  <c r="L2" i="5"/>
  <c r="L5" i="5"/>
  <c r="L6" i="5"/>
  <c r="M2" i="5"/>
  <c r="M5" i="5"/>
  <c r="M6" i="5"/>
  <c r="N2" i="5"/>
  <c r="N5" i="5"/>
  <c r="N6" i="5"/>
  <c r="O2" i="5"/>
  <c r="O5" i="5"/>
  <c r="O6" i="5"/>
  <c r="P2" i="5"/>
  <c r="P5" i="5"/>
  <c r="P6" i="5"/>
  <c r="Q2" i="5"/>
  <c r="Q5" i="5"/>
  <c r="Q6" i="5"/>
  <c r="S3" i="1"/>
  <c r="S2" i="5"/>
  <c r="S5" i="5"/>
  <c r="S6" i="5"/>
  <c r="A7" i="5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7" i="4"/>
  <c r="S2" i="1"/>
  <c r="U2" i="1"/>
  <c r="U2" i="4"/>
  <c r="U6" i="4"/>
  <c r="O2" i="4"/>
  <c r="O6" i="4"/>
  <c r="C2" i="4"/>
  <c r="C6" i="4"/>
  <c r="D2" i="4"/>
  <c r="D6" i="4"/>
  <c r="E2" i="4"/>
  <c r="E6" i="4"/>
  <c r="F2" i="4"/>
  <c r="F6" i="4"/>
  <c r="G2" i="4"/>
  <c r="G6" i="4"/>
  <c r="H2" i="4"/>
  <c r="H6" i="4"/>
  <c r="I2" i="4"/>
  <c r="I6" i="4"/>
  <c r="J2" i="4"/>
  <c r="J6" i="4"/>
  <c r="K2" i="4"/>
  <c r="K6" i="4"/>
  <c r="L2" i="4"/>
  <c r="L6" i="4"/>
  <c r="M2" i="4"/>
  <c r="M6" i="4"/>
  <c r="N2" i="4"/>
  <c r="N6" i="4"/>
  <c r="P2" i="4"/>
  <c r="P6" i="4"/>
  <c r="Q2" i="4"/>
  <c r="Q6" i="4"/>
  <c r="S2" i="4"/>
  <c r="S6" i="4"/>
  <c r="B2" i="4"/>
  <c r="B6" i="4"/>
  <c r="U11" i="1"/>
  <c r="U2" i="13"/>
  <c r="V11" i="1"/>
  <c r="V2" i="13"/>
  <c r="A5" i="13"/>
  <c r="A2" i="13"/>
  <c r="U10" i="1"/>
  <c r="U2" i="12"/>
  <c r="V10" i="1"/>
  <c r="V2" i="12"/>
  <c r="A5" i="12"/>
  <c r="A2" i="12"/>
  <c r="A5" i="11"/>
  <c r="U9" i="1"/>
  <c r="U2" i="11"/>
  <c r="V9" i="1"/>
  <c r="V2" i="11"/>
  <c r="A2" i="11"/>
  <c r="A5" i="10"/>
  <c r="U8" i="1"/>
  <c r="U2" i="10"/>
  <c r="V8" i="1"/>
  <c r="V2" i="10"/>
  <c r="A2" i="10"/>
  <c r="A5" i="9"/>
  <c r="U7" i="1"/>
  <c r="U2" i="9"/>
  <c r="V7" i="1"/>
  <c r="V2" i="9"/>
  <c r="A2" i="9"/>
  <c r="A5" i="8"/>
  <c r="U6" i="1"/>
  <c r="U2" i="8"/>
  <c r="V6" i="1"/>
  <c r="V2" i="8"/>
  <c r="A2" i="8"/>
  <c r="A5" i="7"/>
  <c r="U5" i="1"/>
  <c r="U2" i="7"/>
  <c r="V5" i="1"/>
  <c r="V2" i="7"/>
  <c r="A2" i="7"/>
  <c r="A5" i="6"/>
  <c r="U4" i="1"/>
  <c r="U2" i="6"/>
  <c r="V4" i="1"/>
  <c r="V2" i="6"/>
  <c r="A2" i="6"/>
  <c r="A5" i="5"/>
  <c r="U3" i="1"/>
  <c r="U2" i="5"/>
  <c r="V3" i="1"/>
  <c r="V2" i="5"/>
  <c r="A2" i="5"/>
  <c r="S5" i="4"/>
  <c r="U5" i="4"/>
  <c r="V2" i="1"/>
  <c r="V2" i="4"/>
  <c r="A2" i="4"/>
  <c r="U13" i="1"/>
</calcChain>
</file>

<file path=xl/sharedStrings.xml><?xml version="1.0" encoding="utf-8"?>
<sst xmlns="http://schemas.openxmlformats.org/spreadsheetml/2006/main" count="267" uniqueCount="52">
  <si>
    <t>Student Name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</si>
  <si>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</si>
  <si>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</si>
  <si>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</si>
  <si>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</si>
  <si>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</si>
  <si>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</si>
  <si>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</si>
  <si>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>Assignment 8</t>
  </si>
  <si>
    <t>Assignment 9</t>
  </si>
  <si>
    <t>Assignment 10</t>
  </si>
  <si>
    <t>Assignment 11</t>
  </si>
  <si>
    <t>Assignment 12</t>
  </si>
  <si>
    <t>Assignment 13</t>
  </si>
  <si>
    <t>Assignment 14</t>
  </si>
  <si>
    <t>Assignment 15</t>
  </si>
  <si>
    <t>Assignment 16</t>
  </si>
  <si>
    <t>Total Points</t>
  </si>
  <si>
    <t>Percentage in class</t>
  </si>
  <si>
    <t>B</t>
  </si>
  <si>
    <t>Letter Grade Chart</t>
  </si>
  <si>
    <t>F</t>
  </si>
  <si>
    <t>D</t>
  </si>
  <si>
    <t>D+</t>
  </si>
  <si>
    <t>D-</t>
  </si>
  <si>
    <t>C+</t>
  </si>
  <si>
    <t>C</t>
  </si>
  <si>
    <t>C-</t>
  </si>
  <si>
    <t>B-</t>
  </si>
  <si>
    <t>B+</t>
  </si>
  <si>
    <t>A-</t>
  </si>
  <si>
    <t>A</t>
  </si>
  <si>
    <t>Percent</t>
  </si>
  <si>
    <t>Grade</t>
  </si>
  <si>
    <t xml:space="preserve">Average Score </t>
  </si>
  <si>
    <t>Allen, John</t>
  </si>
  <si>
    <t>Baker, James</t>
  </si>
  <si>
    <t>Cole, Kate</t>
  </si>
  <si>
    <t>Collins, Michael</t>
  </si>
  <si>
    <t>Davidson, Jane</t>
  </si>
  <si>
    <t>James, Kelly</t>
  </si>
  <si>
    <t>Jacobson, Allen</t>
  </si>
  <si>
    <t>Michaels, Hannah</t>
  </si>
  <si>
    <t>Smith, Laura</t>
  </si>
  <si>
    <t>Williams, Liam</t>
  </si>
  <si>
    <t>Students %</t>
  </si>
  <si>
    <t>Class Percent</t>
  </si>
  <si>
    <t>Student %</t>
  </si>
  <si>
    <t>Standard Deviation</t>
  </si>
  <si>
    <t xml:space="preserve">Median </t>
  </si>
  <si>
    <t>Last Name</t>
  </si>
  <si>
    <t>Total Points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</si>
</sst>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5" fillId="2" borderId="1" xfId="14" applyBorder="1"/>
    <xf numFmtId="0" fontId="5" fillId="2" borderId="0" xfId="14"/>
    <xf numFmtId="0" fontId="6" fillId="3" borderId="1" xfId="15" applyBorder="1"/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right"/>
    </xf>
    <xf numFmtId="0" fontId="0" fillId="0" borderId="0" xfId="0" applyAlignment="1">
      <alignment horizontal="right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2" fontId="0" fillId="0" borderId="0" xfId="0" applyNumberFormat="1"/>
    <xf numFmtId="0" fontId="7" fillId="0" borderId="1" xfId="0" applyFont="1" applyBorder="1" applyAlignment="1">
      <alignment horizontal="center"/>
    </xf>
    <xf numFmtId="9" fontId="7" fillId="0" borderId="1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2" borderId="1" xfId="14" applyBorder="1" applyAlignment="1">
      <alignment horizontal="center"/>
    </xf>
    <xf numFmtId="0" fontId="6" fillId="3" borderId="1" xfId="15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9" fontId="0" fillId="0" borderId="0" xfId="0" applyNumberFormat="1"/>
  </cellXfs>
  <cellStyles count="26">
    <cellStyle name="Bad" xfId="15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14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Percent" xfId="1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Percent vs.</a:t>
            </a:r>
            <a:r>
              <a:rPr lang="en-US" baseline="0"/>
              <a:t> Class Percent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Class!$A$14</c:f>
              <c:strCache>
                <c:ptCount val="1"/>
                <c:pt idx="0">
                  <c:v>Total Points in %</c:v>
                </c:pt>
              </c:strCache>
            </c:strRef>
          </c:tx>
          <c:invertIfNegative val="0"/>
          <c:val>
            <c:numRef>
              <c:f>Class!$B$14:$Q$14</c:f>
              <c:numCache>
                <c:formatCode>0%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</c:numCache>
            </c:numRef>
          </c:val>
        </c:ser>
        <c:ser>
          <c:idx val="1"/>
          <c:order val="1"/>
          <c:tx>
            <c:strRef>
              <c:f>Class!$A$16</c:f>
              <c:strCache>
                <c:ptCount val="1"/>
                <c:pt idx="0">
                  <c:v>Class Percent</c:v>
                </c:pt>
              </c:strCache>
            </c:strRef>
          </c:tx>
          <c:invertIfNegative val="0"/>
          <c:val>
            <c:numRef>
              <c:f>Class!$B$16:$Q$16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2985592"/>
        <c:axId val="-2120393352"/>
      </c:barChart>
      <c:catAx>
        <c:axId val="-2122985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0393352"/>
        <c:crosses val="autoZero"/>
        <c:auto val="1"/>
        <c:lblAlgn val="ctr"/>
        <c:lblOffset val="100"/>
        <c:noMultiLvlLbl val="0"/>
      </c:catAx>
      <c:valAx>
        <c:axId val="-212039335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Percent</a:t>
                </a:r>
                <a:endParaRPr lang="en-US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2122985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Laura's Percent</c:v>
          </c:tx>
          <c:marker>
            <c:symbol val="none"/>
          </c:marker>
          <c:val>
            <c:numRef>
              <c:f>'Laura '!$B$6:$Q$6</c:f>
              <c:numCache>
                <c:formatCode>0%</c:formatCode>
                <c:ptCount val="16"/>
                <c:pt idx="0">
                  <c:v>0.5</c:v>
                </c:pt>
                <c:pt idx="1">
                  <c:v>0.666666666666667</c:v>
                </c:pt>
                <c:pt idx="2">
                  <c:v>0.5</c:v>
                </c:pt>
                <c:pt idx="3">
                  <c:v>1.0</c:v>
                </c:pt>
                <c:pt idx="4">
                  <c:v>1.0</c:v>
                </c:pt>
                <c:pt idx="5">
                  <c:v>0.625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0.7</c:v>
                </c:pt>
                <c:pt idx="11">
                  <c:v>0.958333333333333</c:v>
                </c:pt>
                <c:pt idx="12">
                  <c:v>0.75</c:v>
                </c:pt>
                <c:pt idx="13">
                  <c:v>0.75</c:v>
                </c:pt>
                <c:pt idx="14">
                  <c:v>0.38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'Laura '!$B$7:$Q$7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657784"/>
        <c:axId val="2144663256"/>
      </c:lineChart>
      <c:catAx>
        <c:axId val="2144657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4663256"/>
        <c:crosses val="autoZero"/>
        <c:auto val="1"/>
        <c:lblAlgn val="ctr"/>
        <c:lblOffset val="100"/>
        <c:noMultiLvlLbl val="0"/>
      </c:catAx>
      <c:valAx>
        <c:axId val="21446632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4657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Liam's Percent</c:v>
          </c:tx>
          <c:marker>
            <c:symbol val="none"/>
          </c:marker>
          <c:val>
            <c:numRef>
              <c:f>Liam!$B$6:$Q$6</c:f>
              <c:numCache>
                <c:formatCode>0%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0.95</c:v>
                </c:pt>
                <c:pt idx="3">
                  <c:v>1.0</c:v>
                </c:pt>
                <c:pt idx="4">
                  <c:v>0.8</c:v>
                </c:pt>
                <c:pt idx="5">
                  <c:v>1.0</c:v>
                </c:pt>
                <c:pt idx="6">
                  <c:v>0.916666666666667</c:v>
                </c:pt>
                <c:pt idx="7">
                  <c:v>0.75</c:v>
                </c:pt>
                <c:pt idx="8">
                  <c:v>0.75</c:v>
                </c:pt>
                <c:pt idx="9">
                  <c:v>1.0</c:v>
                </c:pt>
                <c:pt idx="10">
                  <c:v>1.0</c:v>
                </c:pt>
                <c:pt idx="11">
                  <c:v>0.916666666666667</c:v>
                </c:pt>
                <c:pt idx="12">
                  <c:v>0.875</c:v>
                </c:pt>
                <c:pt idx="13">
                  <c:v>1.0</c:v>
                </c:pt>
                <c:pt idx="14">
                  <c:v>1.0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Liam!$B$7:$Q$7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245144"/>
        <c:axId val="2140228072"/>
      </c:lineChart>
      <c:catAx>
        <c:axId val="214024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0228072"/>
        <c:crosses val="autoZero"/>
        <c:auto val="1"/>
        <c:lblAlgn val="ctr"/>
        <c:lblOffset val="100"/>
        <c:noMultiLvlLbl val="0"/>
      </c:catAx>
      <c:valAx>
        <c:axId val="21402280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0245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John's Percent</c:v>
          </c:tx>
          <c:marker>
            <c:symbol val="none"/>
          </c:marker>
          <c:val>
            <c:numRef>
              <c:f>John!$B$6:$Q$6</c:f>
              <c:numCache>
                <c:formatCode>0%</c:formatCode>
                <c:ptCount val="16"/>
                <c:pt idx="0">
                  <c:v>0.9</c:v>
                </c:pt>
                <c:pt idx="1">
                  <c:v>1.0</c:v>
                </c:pt>
                <c:pt idx="2">
                  <c:v>0.75</c:v>
                </c:pt>
                <c:pt idx="3">
                  <c:v>1.0</c:v>
                </c:pt>
                <c:pt idx="4">
                  <c:v>0.96</c:v>
                </c:pt>
                <c:pt idx="5">
                  <c:v>0.875</c:v>
                </c:pt>
                <c:pt idx="6">
                  <c:v>0.791666666666667</c:v>
                </c:pt>
                <c:pt idx="7">
                  <c:v>1.0</c:v>
                </c:pt>
                <c:pt idx="8">
                  <c:v>0.7</c:v>
                </c:pt>
                <c:pt idx="9">
                  <c:v>0.85</c:v>
                </c:pt>
                <c:pt idx="10">
                  <c:v>1.0</c:v>
                </c:pt>
                <c:pt idx="11">
                  <c:v>0.833333333333333</c:v>
                </c:pt>
                <c:pt idx="12">
                  <c:v>0.875</c:v>
                </c:pt>
                <c:pt idx="13">
                  <c:v>1.0</c:v>
                </c:pt>
                <c:pt idx="14">
                  <c:v>0.94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John!$A$7</c:f>
              <c:strCache>
                <c:ptCount val="1"/>
                <c:pt idx="0">
                  <c:v>Class Percent</c:v>
                </c:pt>
              </c:strCache>
            </c:strRef>
          </c:tx>
          <c:marker>
            <c:symbol val="none"/>
          </c:marker>
          <c:val>
            <c:numRef>
              <c:f>John!$B$7:$Q$7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709096"/>
        <c:axId val="2140312808"/>
      </c:lineChart>
      <c:catAx>
        <c:axId val="214170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0312808"/>
        <c:crosses val="autoZero"/>
        <c:auto val="1"/>
        <c:lblAlgn val="ctr"/>
        <c:lblOffset val="100"/>
        <c:noMultiLvlLbl val="0"/>
      </c:catAx>
      <c:valAx>
        <c:axId val="214031280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709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James' Percent</c:v>
          </c:tx>
          <c:marker>
            <c:symbol val="none"/>
          </c:marker>
          <c:val>
            <c:numRef>
              <c:f>James!$B$6:$Q$6</c:f>
              <c:numCache>
                <c:formatCode>0%</c:formatCode>
                <c:ptCount val="16"/>
                <c:pt idx="0">
                  <c:v>0.7</c:v>
                </c:pt>
                <c:pt idx="1">
                  <c:v>0.933333333333333</c:v>
                </c:pt>
                <c:pt idx="2">
                  <c:v>1.0</c:v>
                </c:pt>
                <c:pt idx="3">
                  <c:v>0.9</c:v>
                </c:pt>
                <c:pt idx="4">
                  <c:v>1.0</c:v>
                </c:pt>
                <c:pt idx="5">
                  <c:v>0.75</c:v>
                </c:pt>
                <c:pt idx="6">
                  <c:v>0.958333333333333</c:v>
                </c:pt>
                <c:pt idx="7">
                  <c:v>0.8</c:v>
                </c:pt>
                <c:pt idx="8">
                  <c:v>1.0</c:v>
                </c:pt>
                <c:pt idx="9">
                  <c:v>0.75</c:v>
                </c:pt>
                <c:pt idx="10">
                  <c:v>0.8</c:v>
                </c:pt>
                <c:pt idx="11">
                  <c:v>1.0</c:v>
                </c:pt>
                <c:pt idx="12">
                  <c:v>1.0</c:v>
                </c:pt>
                <c:pt idx="13">
                  <c:v>0.75</c:v>
                </c:pt>
                <c:pt idx="14">
                  <c:v>0.8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James!$A$7</c:f>
              <c:strCache>
                <c:ptCount val="1"/>
                <c:pt idx="0">
                  <c:v>Class Percent</c:v>
                </c:pt>
              </c:strCache>
            </c:strRef>
          </c:tx>
          <c:marker>
            <c:symbol val="none"/>
          </c:marker>
          <c:val>
            <c:numRef>
              <c:f>James!$B$7:$Q$7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675272"/>
        <c:axId val="2141680744"/>
      </c:lineChart>
      <c:catAx>
        <c:axId val="2141675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1680744"/>
        <c:crosses val="autoZero"/>
        <c:auto val="1"/>
        <c:lblAlgn val="ctr"/>
        <c:lblOffset val="100"/>
        <c:noMultiLvlLbl val="0"/>
      </c:catAx>
      <c:valAx>
        <c:axId val="214168074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675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Kate's Percent</c:v>
          </c:tx>
          <c:marker>
            <c:symbol val="none"/>
          </c:marker>
          <c:val>
            <c:numRef>
              <c:f>Kate!$B$6:$Q$6</c:f>
              <c:numCache>
                <c:formatCode>0%</c:formatCode>
                <c:ptCount val="16"/>
                <c:pt idx="0">
                  <c:v>0.8</c:v>
                </c:pt>
                <c:pt idx="1">
                  <c:v>1.0</c:v>
                </c:pt>
                <c:pt idx="2">
                  <c:v>0.95</c:v>
                </c:pt>
                <c:pt idx="3">
                  <c:v>1.0</c:v>
                </c:pt>
                <c:pt idx="4">
                  <c:v>0.48</c:v>
                </c:pt>
                <c:pt idx="5">
                  <c:v>1.0</c:v>
                </c:pt>
                <c:pt idx="6">
                  <c:v>0.8</c:v>
                </c:pt>
                <c:pt idx="7">
                  <c:v>0.95</c:v>
                </c:pt>
                <c:pt idx="8">
                  <c:v>0.95</c:v>
                </c:pt>
                <c:pt idx="9">
                  <c:v>1.0</c:v>
                </c:pt>
                <c:pt idx="10">
                  <c:v>1.0</c:v>
                </c:pt>
                <c:pt idx="11">
                  <c:v>0.791666666666667</c:v>
                </c:pt>
                <c:pt idx="12">
                  <c:v>0.625</c:v>
                </c:pt>
                <c:pt idx="13">
                  <c:v>1.0</c:v>
                </c:pt>
                <c:pt idx="14">
                  <c:v>1.0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Kate!$B$7:$Q$7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337336"/>
        <c:axId val="2140343032"/>
      </c:lineChart>
      <c:catAx>
        <c:axId val="2140337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2140343032"/>
        <c:crosses val="autoZero"/>
        <c:auto val="1"/>
        <c:lblAlgn val="ctr"/>
        <c:lblOffset val="100"/>
        <c:noMultiLvlLbl val="0"/>
      </c:catAx>
      <c:valAx>
        <c:axId val="21403430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0337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Michael's Percent</c:v>
          </c:tx>
          <c:marker>
            <c:symbol val="none"/>
          </c:marker>
          <c:val>
            <c:numRef>
              <c:f>Michael!$B$6:$Q$6</c:f>
              <c:numCache>
                <c:formatCode>0%</c:formatCode>
                <c:ptCount val="16"/>
                <c:pt idx="0">
                  <c:v>1.0</c:v>
                </c:pt>
                <c:pt idx="1">
                  <c:v>0.666666666666667</c:v>
                </c:pt>
                <c:pt idx="2">
                  <c:v>0.7</c:v>
                </c:pt>
                <c:pt idx="3">
                  <c:v>0.6</c:v>
                </c:pt>
                <c:pt idx="4">
                  <c:v>0.68</c:v>
                </c:pt>
                <c:pt idx="5">
                  <c:v>0.833333333333333</c:v>
                </c:pt>
                <c:pt idx="6">
                  <c:v>0.625</c:v>
                </c:pt>
                <c:pt idx="7">
                  <c:v>0.3</c:v>
                </c:pt>
                <c:pt idx="8">
                  <c:v>0.7</c:v>
                </c:pt>
                <c:pt idx="9">
                  <c:v>1.0</c:v>
                </c:pt>
                <c:pt idx="10">
                  <c:v>0.6</c:v>
                </c:pt>
                <c:pt idx="11">
                  <c:v>1.0</c:v>
                </c:pt>
                <c:pt idx="12">
                  <c:v>0.75</c:v>
                </c:pt>
                <c:pt idx="13">
                  <c:v>0.6</c:v>
                </c:pt>
                <c:pt idx="14">
                  <c:v>0.7</c:v>
                </c:pt>
                <c:pt idx="15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Michael!$B$7:$Q$7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19912"/>
        <c:axId val="2141225368"/>
      </c:lineChart>
      <c:catAx>
        <c:axId val="2141219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1225368"/>
        <c:crosses val="autoZero"/>
        <c:auto val="1"/>
        <c:lblAlgn val="ctr"/>
        <c:lblOffset val="100"/>
        <c:noMultiLvlLbl val="0"/>
      </c:catAx>
      <c:valAx>
        <c:axId val="214122536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219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 Percent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Jane's Percent</c:v>
          </c:tx>
          <c:marker>
            <c:symbol val="none"/>
          </c:marker>
          <c:val>
            <c:numRef>
              <c:f>Jane!$B$6:$Q$6</c:f>
              <c:numCache>
                <c:formatCode>0%</c:formatCode>
                <c:ptCount val="16"/>
                <c:pt idx="0">
                  <c:v>0.5</c:v>
                </c:pt>
                <c:pt idx="1">
                  <c:v>0.533333333333333</c:v>
                </c:pt>
                <c:pt idx="2">
                  <c:v>0.45</c:v>
                </c:pt>
                <c:pt idx="3">
                  <c:v>1.0</c:v>
                </c:pt>
                <c:pt idx="4">
                  <c:v>1.0</c:v>
                </c:pt>
                <c:pt idx="5">
                  <c:v>0.808333333333333</c:v>
                </c:pt>
                <c:pt idx="6">
                  <c:v>0.291666666666667</c:v>
                </c:pt>
                <c:pt idx="7">
                  <c:v>1.0</c:v>
                </c:pt>
                <c:pt idx="8">
                  <c:v>1.0</c:v>
                </c:pt>
                <c:pt idx="9">
                  <c:v>0.75</c:v>
                </c:pt>
                <c:pt idx="10">
                  <c:v>0.8</c:v>
                </c:pt>
                <c:pt idx="11">
                  <c:v>0.625</c:v>
                </c:pt>
                <c:pt idx="12">
                  <c:v>0.375</c:v>
                </c:pt>
                <c:pt idx="13">
                  <c:v>0.8</c:v>
                </c:pt>
                <c:pt idx="14">
                  <c:v>0.6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Jane!$B$7:$Q$7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78616"/>
        <c:axId val="2141284088"/>
      </c:lineChart>
      <c:catAx>
        <c:axId val="214127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1284088"/>
        <c:crosses val="autoZero"/>
        <c:auto val="1"/>
        <c:lblAlgn val="ctr"/>
        <c:lblOffset val="100"/>
        <c:noMultiLvlLbl val="0"/>
      </c:catAx>
      <c:valAx>
        <c:axId val="214128408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278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Kelly's Percent</c:v>
          </c:tx>
          <c:marker>
            <c:symbol val="none"/>
          </c:marker>
          <c:val>
            <c:numRef>
              <c:f>Kelly!$B$6:$Q$6</c:f>
              <c:numCache>
                <c:formatCode>0%</c:formatCode>
                <c:ptCount val="16"/>
                <c:pt idx="0">
                  <c:v>0.6</c:v>
                </c:pt>
                <c:pt idx="1">
                  <c:v>0.733333333333333</c:v>
                </c:pt>
                <c:pt idx="2">
                  <c:v>0.75</c:v>
                </c:pt>
                <c:pt idx="3">
                  <c:v>0.7</c:v>
                </c:pt>
                <c:pt idx="4">
                  <c:v>0.8</c:v>
                </c:pt>
                <c:pt idx="5">
                  <c:v>0.958333333333333</c:v>
                </c:pt>
                <c:pt idx="6">
                  <c:v>1.0</c:v>
                </c:pt>
                <c:pt idx="7">
                  <c:v>0.75</c:v>
                </c:pt>
                <c:pt idx="8">
                  <c:v>0.85</c:v>
                </c:pt>
                <c:pt idx="9">
                  <c:v>0.9</c:v>
                </c:pt>
                <c:pt idx="10">
                  <c:v>1.0</c:v>
                </c:pt>
                <c:pt idx="11">
                  <c:v>0.666666666666667</c:v>
                </c:pt>
                <c:pt idx="12">
                  <c:v>1.0</c:v>
                </c:pt>
                <c:pt idx="13">
                  <c:v>0.9</c:v>
                </c:pt>
                <c:pt idx="14">
                  <c:v>0.94</c:v>
                </c:pt>
                <c:pt idx="15">
                  <c:v>0.933333333333333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Kelly!$B$7:$Q$7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337512"/>
        <c:axId val="2141342984"/>
      </c:lineChart>
      <c:catAx>
        <c:axId val="214133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1342984"/>
        <c:crosses val="autoZero"/>
        <c:auto val="1"/>
        <c:lblAlgn val="ctr"/>
        <c:lblOffset val="100"/>
        <c:noMultiLvlLbl val="0"/>
      </c:catAx>
      <c:valAx>
        <c:axId val="214134298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337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Allen's Percent</c:v>
          </c:tx>
          <c:marker>
            <c:symbol val="none"/>
          </c:marker>
          <c:val>
            <c:numRef>
              <c:f>Allen!$B$6:$Q$6</c:f>
              <c:numCache>
                <c:formatCode>0%</c:formatCode>
                <c:ptCount val="16"/>
                <c:pt idx="0">
                  <c:v>0.3</c:v>
                </c:pt>
                <c:pt idx="1">
                  <c:v>1.0</c:v>
                </c:pt>
                <c:pt idx="2">
                  <c:v>1.0</c:v>
                </c:pt>
                <c:pt idx="3">
                  <c:v>0.9</c:v>
                </c:pt>
                <c:pt idx="4">
                  <c:v>0.8</c:v>
                </c:pt>
                <c:pt idx="5">
                  <c:v>0.875</c:v>
                </c:pt>
                <c:pt idx="6">
                  <c:v>0.833333333333333</c:v>
                </c:pt>
                <c:pt idx="7">
                  <c:v>0.75</c:v>
                </c:pt>
                <c:pt idx="8">
                  <c:v>0.75</c:v>
                </c:pt>
                <c:pt idx="9">
                  <c:v>0.5</c:v>
                </c:pt>
                <c:pt idx="10">
                  <c:v>0.5</c:v>
                </c:pt>
                <c:pt idx="11">
                  <c:v>0.458333333333333</c:v>
                </c:pt>
                <c:pt idx="12">
                  <c:v>0.875</c:v>
                </c:pt>
                <c:pt idx="13">
                  <c:v>1.0</c:v>
                </c:pt>
                <c:pt idx="14">
                  <c:v>0.4</c:v>
                </c:pt>
                <c:pt idx="15">
                  <c:v>0.633333333333333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Allen!$B$7:$Q$7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396920"/>
        <c:axId val="2141402376"/>
      </c:lineChart>
      <c:catAx>
        <c:axId val="214139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1402376"/>
        <c:crosses val="autoZero"/>
        <c:auto val="1"/>
        <c:lblAlgn val="ctr"/>
        <c:lblOffset val="100"/>
        <c:noMultiLvlLbl val="0"/>
      </c:catAx>
      <c:valAx>
        <c:axId val="214140237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1396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 Percent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Hannah's Percent</c:v>
          </c:tx>
          <c:marker>
            <c:symbol val="none"/>
          </c:marker>
          <c:val>
            <c:numRef>
              <c:f>Hannah!$B$6:$Q$6</c:f>
              <c:numCache>
                <c:formatCode>0%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0.9</c:v>
                </c:pt>
                <c:pt idx="3">
                  <c:v>0.9</c:v>
                </c:pt>
                <c:pt idx="4">
                  <c:v>0.76</c:v>
                </c:pt>
                <c:pt idx="5">
                  <c:v>0.691666666666667</c:v>
                </c:pt>
                <c:pt idx="6">
                  <c:v>0.725</c:v>
                </c:pt>
                <c:pt idx="7">
                  <c:v>0.6</c:v>
                </c:pt>
                <c:pt idx="8">
                  <c:v>0.55</c:v>
                </c:pt>
                <c:pt idx="9">
                  <c:v>0.7</c:v>
                </c:pt>
                <c:pt idx="10">
                  <c:v>1.0</c:v>
                </c:pt>
                <c:pt idx="11">
                  <c:v>0.833333333333333</c:v>
                </c:pt>
                <c:pt idx="12">
                  <c:v>1.0</c:v>
                </c:pt>
                <c:pt idx="13">
                  <c:v>1.0</c:v>
                </c:pt>
                <c:pt idx="14">
                  <c:v>0.72</c:v>
                </c:pt>
                <c:pt idx="15">
                  <c:v>0.666666666666667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marker>
            <c:symbol val="none"/>
          </c:marker>
          <c:val>
            <c:numRef>
              <c:f>Hannah!$B$7:$Q$7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602232"/>
        <c:axId val="2144607688"/>
      </c:lineChart>
      <c:catAx>
        <c:axId val="2144602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44607688"/>
        <c:crosses val="autoZero"/>
        <c:auto val="1"/>
        <c:lblAlgn val="ctr"/>
        <c:lblOffset val="100"/>
        <c:noMultiLvlLbl val="0"/>
      </c:catAx>
      <c:valAx>
        <c:axId val="214460768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44602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406400</xdr:colOff>
      <xdr:row>19</xdr:row>
      <xdr:rowOff>127000</xdr:rowOff>
    </xdr:from>
    <xdr:to>
      <xdr:col>11</xdr:col>
      <xdr:colOff>177800</xdr:colOff>
      <xdr:row>45</xdr:row>
      <xdr:rowOff>165100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15</xdr:row>
      <xdr:rowOff>25400</xdr:rowOff>
    </xdr:from>
    <xdr:to>
      <xdr:col>10</xdr:col>
      <xdr:colOff>660400</xdr:colOff>
      <xdr:row>29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11</xdr:row>
      <xdr:rowOff>50800</xdr:rowOff>
    </xdr:from>
    <xdr:to>
      <xdr:col>8</xdr:col>
      <xdr:colOff>812800</xdr:colOff>
      <xdr:row>37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11</xdr:row>
      <xdr:rowOff>25400</xdr:rowOff>
    </xdr:from>
    <xdr:to>
      <xdr:col>9</xdr:col>
      <xdr:colOff>266700</xdr:colOff>
      <xdr:row>31</xdr:row>
      <xdr:rowOff>152400</xdr:rowOff>
    </xdr:to>
    <xdr:graphicFrame macro="">
      <xdr:nvGraphicFramePr>
        <xdr:cNvPr id="4" name="Chart 3" title="Student Percent vs. Class Percen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12</xdr:row>
      <xdr:rowOff>165100</xdr:rowOff>
    </xdr:from>
    <xdr:to>
      <xdr:col>8</xdr:col>
      <xdr:colOff>660400</xdr:colOff>
      <xdr:row>35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9</xdr:row>
      <xdr:rowOff>152400</xdr:rowOff>
    </xdr:from>
    <xdr:to>
      <xdr:col>8</xdr:col>
      <xdr:colOff>889000</xdr:colOff>
      <xdr:row>36</xdr:row>
      <xdr:rowOff>127000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11</xdr:row>
      <xdr:rowOff>177800</xdr:rowOff>
    </xdr:from>
    <xdr:to>
      <xdr:col>8</xdr:col>
      <xdr:colOff>355600</xdr:colOff>
      <xdr:row>35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13</xdr:row>
      <xdr:rowOff>0</xdr:rowOff>
    </xdr:from>
    <xdr:to>
      <xdr:col>9</xdr:col>
      <xdr:colOff>800100</xdr:colOff>
      <xdr:row>37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11</xdr:row>
      <xdr:rowOff>177800</xdr:rowOff>
    </xdr:from>
    <xdr:to>
      <xdr:col>11</xdr:col>
      <xdr:colOff>304800</xdr:colOff>
      <xdr:row>28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11</xdr:row>
      <xdr:rowOff>177800</xdr:rowOff>
    </xdr:from>
    <xdr:to>
      <xdr:col>10</xdr:col>
      <xdr:colOff>482600</xdr:colOff>
      <xdr:row>29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14</xdr:row>
      <xdr:rowOff>63500</xdr:rowOff>
    </xdr:from>
    <xdr:to>
      <xdr:col>10</xdr:col>
      <xdr:colOff>635000</xdr:colOff>
      <xdr:row>35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="75" zoomScaleNormal="75" zoomScalePageLayoutView="75" workbookViewId="0">
      <selection activeCell="M46" sqref="M46"/>
    </sheetView>
  </sheetViews>
  <sheetFormatPr baseColWidth="10" defaultRowHeight="15" x14ac:dyDescent="0"/>
  <cols>
    <col min="1" max="1" width="16.83203125" customWidth="1"/>
    <col min="2" max="6" width="13.83203125" bestFit="1" customWidth="1"/>
    <col min="7" max="8" width="15" bestFit="1" customWidth="1"/>
    <col min="9" max="12" width="13.83203125" bestFit="1" customWidth="1"/>
    <col min="13" max="13" width="15" bestFit="1" customWidth="1"/>
    <col min="14" max="15" width="13.83203125" bestFit="1" customWidth="1"/>
    <col min="16" max="16" width="15" bestFit="1" customWidth="1"/>
    <col min="17" max="17" width="13.83203125" bestFit="1" customWidth="1"/>
    <col min="20" max="20" width="12.5" bestFit="1" customWidth="1"/>
    <col min="21" max="21" width="16.6640625" bestFit="1" customWidth="1"/>
  </cols>
  <sheetData>
    <row r="1" spans="1:22">
      <c r="A1" s="1" t="s">
        <v>50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2" t="s">
        <v>17</v>
      </c>
      <c r="T1" s="2"/>
      <c r="U1" s="2" t="s">
        <v>18</v>
      </c>
      <c r="V1" s="2" t="s">
        <v>33</v>
      </c>
    </row>
    <row r="2" spans="1:22">
      <c r="A2" s="1" t="s">
        <v>35</v>
      </c>
      <c r="B2" s="10">
        <v>9</v>
      </c>
      <c r="C2" s="1">
        <v>15</v>
      </c>
      <c r="D2" s="1">
        <v>15</v>
      </c>
      <c r="E2" s="1">
        <v>10</v>
      </c>
      <c r="F2" s="1">
        <v>24</v>
      </c>
      <c r="G2" s="1">
        <v>105</v>
      </c>
      <c r="H2" s="1">
        <v>95</v>
      </c>
      <c r="I2" s="1">
        <v>20</v>
      </c>
      <c r="J2" s="1">
        <v>14</v>
      </c>
      <c r="K2" s="1">
        <v>17</v>
      </c>
      <c r="L2" s="1">
        <v>10</v>
      </c>
      <c r="M2" s="1">
        <v>100</v>
      </c>
      <c r="N2" s="1">
        <v>35</v>
      </c>
      <c r="O2" s="1">
        <v>20</v>
      </c>
      <c r="P2" s="1">
        <v>235</v>
      </c>
      <c r="Q2" s="1">
        <v>25</v>
      </c>
      <c r="R2" s="1"/>
      <c r="S2" s="1">
        <f>SUM(B2:Q2)</f>
        <v>749</v>
      </c>
      <c r="T2" s="1"/>
      <c r="U2" s="6">
        <f t="shared" ref="U2:U11" si="0">S2/$S$13</f>
        <v>0.88117647058823534</v>
      </c>
      <c r="V2" s="2" t="str">
        <f t="shared" ref="V2:V11" si="1">LOOKUP(U2,Gradescale)</f>
        <v>B+</v>
      </c>
    </row>
    <row r="3" spans="1:22">
      <c r="A3" s="1" t="s">
        <v>36</v>
      </c>
      <c r="B3" s="1">
        <v>7</v>
      </c>
      <c r="C3" s="1">
        <v>14</v>
      </c>
      <c r="D3" s="1">
        <v>20</v>
      </c>
      <c r="E3" s="1">
        <v>9</v>
      </c>
      <c r="F3" s="1">
        <v>25</v>
      </c>
      <c r="G3" s="1">
        <v>90</v>
      </c>
      <c r="H3" s="1">
        <v>115</v>
      </c>
      <c r="I3" s="1">
        <v>16</v>
      </c>
      <c r="J3" s="1">
        <v>20</v>
      </c>
      <c r="K3" s="1">
        <v>15</v>
      </c>
      <c r="L3" s="1">
        <v>8</v>
      </c>
      <c r="M3" s="1">
        <v>120</v>
      </c>
      <c r="N3">
        <v>40</v>
      </c>
      <c r="O3" s="1">
        <v>15</v>
      </c>
      <c r="P3" s="1">
        <v>200</v>
      </c>
      <c r="Q3" s="1">
        <v>30</v>
      </c>
      <c r="R3" s="1"/>
      <c r="S3" s="1">
        <f t="shared" ref="S3:S11" si="2">SUM(B3:Q3)</f>
        <v>744</v>
      </c>
      <c r="T3" s="1"/>
      <c r="U3" s="6">
        <f t="shared" si="0"/>
        <v>0.87529411764705878</v>
      </c>
      <c r="V3" s="2" t="str">
        <f t="shared" si="1"/>
        <v>B+</v>
      </c>
    </row>
    <row r="4" spans="1:22">
      <c r="A4" s="1" t="s">
        <v>37</v>
      </c>
      <c r="B4" s="1">
        <v>8</v>
      </c>
      <c r="C4" s="1">
        <v>15</v>
      </c>
      <c r="D4" s="1">
        <v>19</v>
      </c>
      <c r="E4" s="1">
        <v>10</v>
      </c>
      <c r="F4" s="12">
        <v>12</v>
      </c>
      <c r="G4" s="1">
        <v>120</v>
      </c>
      <c r="H4" s="1">
        <v>96</v>
      </c>
      <c r="I4" s="1">
        <v>19</v>
      </c>
      <c r="J4" s="1">
        <v>19</v>
      </c>
      <c r="K4" s="1">
        <v>20</v>
      </c>
      <c r="L4" s="1">
        <v>10</v>
      </c>
      <c r="M4" s="1">
        <v>95</v>
      </c>
      <c r="N4" s="12">
        <v>25</v>
      </c>
      <c r="O4" s="1">
        <v>20</v>
      </c>
      <c r="P4" s="1">
        <v>250</v>
      </c>
      <c r="Q4" s="1">
        <v>25</v>
      </c>
      <c r="R4" s="1"/>
      <c r="S4" s="1">
        <f t="shared" si="2"/>
        <v>763</v>
      </c>
      <c r="T4" s="1"/>
      <c r="U4" s="6">
        <f t="shared" si="0"/>
        <v>0.89764705882352946</v>
      </c>
      <c r="V4" s="2" t="str">
        <f t="shared" si="1"/>
        <v>B+</v>
      </c>
    </row>
    <row r="5" spans="1:22">
      <c r="A5" s="1" t="s">
        <v>38</v>
      </c>
      <c r="B5" s="10">
        <v>10</v>
      </c>
      <c r="C5" s="1">
        <v>10</v>
      </c>
      <c r="D5" s="1">
        <v>14</v>
      </c>
      <c r="E5" s="1">
        <v>6</v>
      </c>
      <c r="F5" s="1">
        <v>17</v>
      </c>
      <c r="G5" s="1">
        <v>100</v>
      </c>
      <c r="H5" s="1">
        <v>75</v>
      </c>
      <c r="I5" s="1">
        <v>6</v>
      </c>
      <c r="J5" s="1">
        <v>14</v>
      </c>
      <c r="K5" s="1">
        <v>20</v>
      </c>
      <c r="L5" s="12">
        <v>6</v>
      </c>
      <c r="M5" s="1">
        <v>120</v>
      </c>
      <c r="N5" s="1">
        <v>30</v>
      </c>
      <c r="O5" s="12">
        <v>12</v>
      </c>
      <c r="P5" s="1">
        <v>175</v>
      </c>
      <c r="Q5" s="1">
        <v>15</v>
      </c>
      <c r="R5" s="1"/>
      <c r="S5" s="1">
        <f t="shared" si="2"/>
        <v>630</v>
      </c>
      <c r="T5" s="1"/>
      <c r="U5" s="6">
        <f t="shared" si="0"/>
        <v>0.74117647058823533</v>
      </c>
      <c r="V5" s="2" t="str">
        <f t="shared" si="1"/>
        <v>C</v>
      </c>
    </row>
    <row r="6" spans="1:22">
      <c r="A6" s="1" t="s">
        <v>39</v>
      </c>
      <c r="B6" s="1">
        <v>5</v>
      </c>
      <c r="C6" s="1">
        <v>8</v>
      </c>
      <c r="D6" s="1">
        <v>9</v>
      </c>
      <c r="E6" s="1">
        <v>10</v>
      </c>
      <c r="F6" s="1">
        <v>25</v>
      </c>
      <c r="G6" s="1">
        <v>97</v>
      </c>
      <c r="H6" s="1">
        <v>35</v>
      </c>
      <c r="I6" s="1">
        <v>20</v>
      </c>
      <c r="J6" s="1">
        <v>20</v>
      </c>
      <c r="K6" s="1">
        <v>15</v>
      </c>
      <c r="L6" s="1">
        <v>8</v>
      </c>
      <c r="M6" s="1">
        <v>75</v>
      </c>
      <c r="N6" s="12">
        <v>15</v>
      </c>
      <c r="O6" s="1">
        <v>16</v>
      </c>
      <c r="P6" s="1">
        <v>150</v>
      </c>
      <c r="Q6" s="1">
        <v>30</v>
      </c>
      <c r="R6" s="1"/>
      <c r="S6" s="1">
        <f t="shared" si="2"/>
        <v>538</v>
      </c>
      <c r="T6" s="1"/>
      <c r="U6" s="6">
        <f t="shared" si="0"/>
        <v>0.63294117647058823</v>
      </c>
      <c r="V6" s="2" t="str">
        <f t="shared" si="1"/>
        <v>D</v>
      </c>
    </row>
    <row r="7" spans="1:22">
      <c r="A7" s="1" t="s">
        <v>40</v>
      </c>
      <c r="B7" s="1">
        <v>6</v>
      </c>
      <c r="C7" s="1">
        <v>11</v>
      </c>
      <c r="D7" s="1">
        <v>15</v>
      </c>
      <c r="E7" s="1">
        <v>7</v>
      </c>
      <c r="F7" s="1">
        <v>20</v>
      </c>
      <c r="G7" s="1">
        <v>115</v>
      </c>
      <c r="H7" s="1">
        <v>120</v>
      </c>
      <c r="I7" s="1">
        <v>15</v>
      </c>
      <c r="J7" s="1">
        <v>17</v>
      </c>
      <c r="K7" s="1">
        <v>18</v>
      </c>
      <c r="L7" s="1">
        <v>10</v>
      </c>
      <c r="M7" s="1">
        <v>80</v>
      </c>
      <c r="N7" s="1">
        <v>40</v>
      </c>
      <c r="O7" s="1">
        <v>18</v>
      </c>
      <c r="P7" s="1">
        <v>235</v>
      </c>
      <c r="Q7" s="1">
        <v>28</v>
      </c>
      <c r="R7" s="1"/>
      <c r="S7" s="1">
        <f t="shared" si="2"/>
        <v>755</v>
      </c>
      <c r="T7" s="1"/>
      <c r="U7" s="6">
        <f t="shared" si="0"/>
        <v>0.88823529411764701</v>
      </c>
      <c r="V7" s="2" t="str">
        <f t="shared" si="1"/>
        <v>B+</v>
      </c>
    </row>
    <row r="8" spans="1:22">
      <c r="A8" s="1" t="s">
        <v>41</v>
      </c>
      <c r="B8" s="1">
        <v>3</v>
      </c>
      <c r="C8" s="1">
        <v>15</v>
      </c>
      <c r="D8" s="1">
        <v>20</v>
      </c>
      <c r="E8" s="1">
        <v>9</v>
      </c>
      <c r="F8" s="1">
        <v>20</v>
      </c>
      <c r="G8" s="1">
        <v>105</v>
      </c>
      <c r="H8" s="1">
        <v>100</v>
      </c>
      <c r="I8" s="1">
        <v>15</v>
      </c>
      <c r="J8" s="1">
        <v>15</v>
      </c>
      <c r="K8" s="12">
        <v>10</v>
      </c>
      <c r="L8" s="12">
        <v>5</v>
      </c>
      <c r="M8" s="1">
        <v>55</v>
      </c>
      <c r="N8" s="1">
        <v>35</v>
      </c>
      <c r="O8" s="1">
        <v>20</v>
      </c>
      <c r="P8" s="12">
        <v>100</v>
      </c>
      <c r="Q8" s="1">
        <v>19</v>
      </c>
      <c r="R8" s="1"/>
      <c r="S8" s="1">
        <f t="shared" si="2"/>
        <v>546</v>
      </c>
      <c r="T8" s="1"/>
      <c r="U8" s="6">
        <f t="shared" si="0"/>
        <v>0.64235294117647057</v>
      </c>
      <c r="V8" s="2" t="str">
        <f t="shared" si="1"/>
        <v>D</v>
      </c>
    </row>
    <row r="9" spans="1:22">
      <c r="A9" s="1" t="s">
        <v>42</v>
      </c>
      <c r="B9" s="10">
        <v>10</v>
      </c>
      <c r="C9" s="1">
        <v>15</v>
      </c>
      <c r="D9" s="1">
        <v>18</v>
      </c>
      <c r="E9" s="1">
        <v>9</v>
      </c>
      <c r="F9" s="1">
        <v>19</v>
      </c>
      <c r="G9" s="1">
        <v>83</v>
      </c>
      <c r="H9" s="1">
        <v>87</v>
      </c>
      <c r="I9" s="1">
        <v>12</v>
      </c>
      <c r="J9" s="1">
        <v>11</v>
      </c>
      <c r="K9" s="1">
        <v>14</v>
      </c>
      <c r="L9" s="1">
        <v>10</v>
      </c>
      <c r="M9" s="1">
        <v>100</v>
      </c>
      <c r="N9" s="1">
        <v>40</v>
      </c>
      <c r="O9" s="1">
        <v>20</v>
      </c>
      <c r="P9" s="1">
        <v>180</v>
      </c>
      <c r="Q9" s="1">
        <v>20</v>
      </c>
      <c r="R9" s="1"/>
      <c r="S9" s="1">
        <f t="shared" si="2"/>
        <v>648</v>
      </c>
      <c r="T9" s="1"/>
      <c r="U9" s="6">
        <f t="shared" si="0"/>
        <v>0.76235294117647057</v>
      </c>
      <c r="V9" s="2" t="str">
        <f t="shared" si="1"/>
        <v>C</v>
      </c>
    </row>
    <row r="10" spans="1:22">
      <c r="A10" s="1" t="s">
        <v>43</v>
      </c>
      <c r="B10" s="1">
        <v>5</v>
      </c>
      <c r="C10" s="1">
        <v>10</v>
      </c>
      <c r="D10" s="1">
        <v>10</v>
      </c>
      <c r="E10" s="1">
        <v>10</v>
      </c>
      <c r="F10" s="1">
        <v>25</v>
      </c>
      <c r="G10" s="1">
        <v>75</v>
      </c>
      <c r="H10" s="1">
        <v>120</v>
      </c>
      <c r="I10" s="1">
        <v>20</v>
      </c>
      <c r="J10" s="1">
        <v>20</v>
      </c>
      <c r="K10" s="1">
        <v>20</v>
      </c>
      <c r="L10" s="1">
        <v>7</v>
      </c>
      <c r="M10" s="1">
        <v>115</v>
      </c>
      <c r="N10" s="1">
        <v>30</v>
      </c>
      <c r="O10" s="1">
        <v>15</v>
      </c>
      <c r="P10" s="12">
        <v>95</v>
      </c>
      <c r="Q10" s="1">
        <v>30</v>
      </c>
      <c r="R10" s="1"/>
      <c r="S10" s="1">
        <f t="shared" si="2"/>
        <v>607</v>
      </c>
      <c r="T10" s="1"/>
      <c r="U10" s="6">
        <f t="shared" si="0"/>
        <v>0.71411764705882352</v>
      </c>
      <c r="V10" s="2" t="str">
        <f t="shared" si="1"/>
        <v>C-</v>
      </c>
    </row>
    <row r="11" spans="1:22">
      <c r="A11" s="1" t="s">
        <v>44</v>
      </c>
      <c r="B11" s="11">
        <v>10</v>
      </c>
      <c r="C11" s="1">
        <v>15</v>
      </c>
      <c r="D11" s="1">
        <v>19</v>
      </c>
      <c r="E11" s="1">
        <v>10</v>
      </c>
      <c r="F11" s="1">
        <v>20</v>
      </c>
      <c r="G11" s="1">
        <v>120</v>
      </c>
      <c r="H11" s="1">
        <v>110</v>
      </c>
      <c r="I11" s="1">
        <v>15</v>
      </c>
      <c r="J11" s="1">
        <v>15</v>
      </c>
      <c r="K11" s="1">
        <v>20</v>
      </c>
      <c r="L11" s="1">
        <v>10</v>
      </c>
      <c r="M11" s="1">
        <v>110</v>
      </c>
      <c r="N11" s="1">
        <v>35</v>
      </c>
      <c r="O11" s="1">
        <v>20</v>
      </c>
      <c r="P11" s="1">
        <v>250</v>
      </c>
      <c r="Q11">
        <v>25</v>
      </c>
      <c r="R11" s="1"/>
      <c r="S11" s="1">
        <f t="shared" si="2"/>
        <v>804</v>
      </c>
      <c r="T11" s="1"/>
      <c r="U11" s="6">
        <f t="shared" si="0"/>
        <v>0.94588235294117651</v>
      </c>
      <c r="V11" s="2" t="str">
        <f t="shared" si="1"/>
        <v>A</v>
      </c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" t="s">
        <v>17</v>
      </c>
      <c r="B13" s="1">
        <v>10</v>
      </c>
      <c r="C13" s="1">
        <v>15</v>
      </c>
      <c r="D13" s="1">
        <v>20</v>
      </c>
      <c r="E13" s="1">
        <v>10</v>
      </c>
      <c r="F13" s="1">
        <v>25</v>
      </c>
      <c r="G13" s="1">
        <v>120</v>
      </c>
      <c r="H13" s="1">
        <v>120</v>
      </c>
      <c r="I13" s="1">
        <v>20</v>
      </c>
      <c r="J13" s="1">
        <v>20</v>
      </c>
      <c r="K13" s="1">
        <v>20</v>
      </c>
      <c r="L13" s="1">
        <v>10</v>
      </c>
      <c r="M13" s="1">
        <v>120</v>
      </c>
      <c r="N13" s="1">
        <v>40</v>
      </c>
      <c r="O13" s="1">
        <v>20</v>
      </c>
      <c r="P13" s="1">
        <v>250</v>
      </c>
      <c r="Q13" s="1">
        <v>30</v>
      </c>
      <c r="R13" s="1"/>
      <c r="S13" s="1">
        <f>B13+C13+D13+E13+F13+G13+H13+I13+J13+K13+L13+M13+N13+O13+P13+Q13</f>
        <v>850</v>
      </c>
      <c r="T13" s="1"/>
      <c r="U13" s="6">
        <f>S13/S13</f>
        <v>1</v>
      </c>
      <c r="V13" s="1"/>
    </row>
    <row r="14" spans="1:22">
      <c r="A14" s="28" t="s">
        <v>51</v>
      </c>
      <c r="B14" s="29">
        <f>SUM(B13/B13)</f>
        <v>1</v>
      </c>
      <c r="C14" s="29">
        <f t="shared" ref="C14:Q14" si="3">SUM(C13/C13)</f>
        <v>1</v>
      </c>
      <c r="D14" s="29">
        <f t="shared" si="3"/>
        <v>1</v>
      </c>
      <c r="E14" s="29">
        <f t="shared" si="3"/>
        <v>1</v>
      </c>
      <c r="F14" s="29">
        <f t="shared" si="3"/>
        <v>1</v>
      </c>
      <c r="G14" s="29">
        <f t="shared" si="3"/>
        <v>1</v>
      </c>
      <c r="H14" s="29">
        <f t="shared" si="3"/>
        <v>1</v>
      </c>
      <c r="I14" s="29">
        <f t="shared" si="3"/>
        <v>1</v>
      </c>
      <c r="J14" s="29">
        <f t="shared" si="3"/>
        <v>1</v>
      </c>
      <c r="K14" s="29">
        <f t="shared" si="3"/>
        <v>1</v>
      </c>
      <c r="L14" s="29">
        <f t="shared" si="3"/>
        <v>1</v>
      </c>
      <c r="M14" s="29">
        <f t="shared" si="3"/>
        <v>1</v>
      </c>
      <c r="N14" s="29">
        <f t="shared" si="3"/>
        <v>1</v>
      </c>
      <c r="O14" s="29">
        <f t="shared" si="3"/>
        <v>1</v>
      </c>
      <c r="P14" s="29">
        <f t="shared" si="3"/>
        <v>1</v>
      </c>
      <c r="Q14" s="29">
        <f t="shared" si="3"/>
        <v>1</v>
      </c>
    </row>
    <row r="15" spans="1:22">
      <c r="A15" s="22" t="s">
        <v>34</v>
      </c>
      <c r="B15" s="1">
        <f>AVERAGE(B2:B11)</f>
        <v>7.3</v>
      </c>
      <c r="C15" s="1">
        <f>AVERAGE(C2:C11)</f>
        <v>12.8</v>
      </c>
      <c r="D15" s="1">
        <f>AVERAGE(D2:D11)</f>
        <v>15.9</v>
      </c>
      <c r="E15" s="1">
        <f>AVERAGE(E2:E11)</f>
        <v>9</v>
      </c>
      <c r="F15" s="1">
        <f>AVERAGE(F2:F11)</f>
        <v>20.7</v>
      </c>
      <c r="G15" s="1">
        <f>AVERAGE(G2:G11)</f>
        <v>101</v>
      </c>
      <c r="H15" s="1">
        <f>AVERAGE(H2:H11)</f>
        <v>95.3</v>
      </c>
      <c r="I15" s="1">
        <f>AVERAGE(I2:I11)</f>
        <v>15.8</v>
      </c>
      <c r="J15" s="1">
        <f>AVERAGE(J2:J11)</f>
        <v>16.5</v>
      </c>
      <c r="K15" s="1">
        <f>AVERAGE(K2:K11)</f>
        <v>16.899999999999999</v>
      </c>
      <c r="L15" s="1">
        <f>AVERAGE(L2:L11)</f>
        <v>8.4</v>
      </c>
      <c r="M15" s="1">
        <f>AVERAGE(M2:M11)</f>
        <v>97</v>
      </c>
      <c r="N15" s="1">
        <f>AVERAGE(N2:N11)</f>
        <v>32.5</v>
      </c>
      <c r="O15" s="1">
        <f>AVERAGE(O2:O11)</f>
        <v>17.600000000000001</v>
      </c>
      <c r="P15" s="1">
        <f>AVERAGE(P2:P11)</f>
        <v>187</v>
      </c>
      <c r="Q15" s="1">
        <f>AVERAGE(Q2:Q11)</f>
        <v>24.7</v>
      </c>
      <c r="R15" s="1"/>
      <c r="S15" s="1"/>
      <c r="T15" s="1"/>
      <c r="U15" s="1"/>
      <c r="V15" s="1"/>
    </row>
    <row r="16" spans="1:22">
      <c r="A16" s="23" t="s">
        <v>46</v>
      </c>
      <c r="B16" s="15">
        <f>B15/B13</f>
        <v>0.73</v>
      </c>
      <c r="C16" s="15">
        <f>C15/C13</f>
        <v>0.85333333333333339</v>
      </c>
      <c r="D16" s="15">
        <f>D15/D13</f>
        <v>0.79500000000000004</v>
      </c>
      <c r="E16" s="15">
        <f>E15/E13</f>
        <v>0.9</v>
      </c>
      <c r="F16" s="15">
        <f>F15/F13</f>
        <v>0.82799999999999996</v>
      </c>
      <c r="G16" s="15">
        <f>G15/G13</f>
        <v>0.84166666666666667</v>
      </c>
      <c r="H16" s="15">
        <f>H15/H13</f>
        <v>0.79416666666666669</v>
      </c>
      <c r="I16" s="15">
        <f>I15/I13</f>
        <v>0.79</v>
      </c>
      <c r="J16" s="15">
        <f>J15/J13</f>
        <v>0.82499999999999996</v>
      </c>
      <c r="K16" s="15">
        <f>K15/K13</f>
        <v>0.84499999999999997</v>
      </c>
      <c r="L16" s="15">
        <f>L15/L13</f>
        <v>0.84000000000000008</v>
      </c>
      <c r="M16" s="15">
        <f>M15/M13</f>
        <v>0.80833333333333335</v>
      </c>
      <c r="N16" s="15">
        <f>N15/N13</f>
        <v>0.8125</v>
      </c>
      <c r="O16" s="15">
        <f>O15/O13</f>
        <v>0.88000000000000012</v>
      </c>
      <c r="P16" s="15">
        <f>P15/P13</f>
        <v>0.748</v>
      </c>
      <c r="Q16" s="15">
        <f>Q15/Q13</f>
        <v>0.82333333333333336</v>
      </c>
      <c r="R16" s="16"/>
      <c r="S16" s="16"/>
      <c r="T16" s="16"/>
      <c r="U16" s="16"/>
      <c r="V16" s="16"/>
    </row>
    <row r="17" spans="1:17">
      <c r="A17" s="24" t="s">
        <v>48</v>
      </c>
      <c r="B17" s="21">
        <f>STDEVA(B2:B11)</f>
        <v>2.4966644414765344</v>
      </c>
      <c r="C17" s="21">
        <f>STDEVA(C2:C11)</f>
        <v>2.7406406388125935</v>
      </c>
      <c r="D17" s="21">
        <f>STDEVA(D2:D11)</f>
        <v>4.0124805295477772</v>
      </c>
      <c r="E17" s="21">
        <f>STDEVA(E2:E11)</f>
        <v>1.4142135623730951</v>
      </c>
      <c r="F17" s="21">
        <f>STDEVA(F2:F11)</f>
        <v>4.2176876234364409</v>
      </c>
      <c r="G17" s="21">
        <f>STDEVA(G2:G11)</f>
        <v>15.231546211727817</v>
      </c>
      <c r="H17" s="21">
        <f>STDEVA(H2:H11)</f>
        <v>25.742528581663812</v>
      </c>
      <c r="I17" s="21">
        <f>STDEVA(I2:I11)</f>
        <v>4.4171383395939845</v>
      </c>
      <c r="J17" s="21">
        <f>STDEVA(J2:J11)</f>
        <v>3.1710495984067415</v>
      </c>
      <c r="K17" s="21">
        <f>STDEVA(K2:K11)</f>
        <v>3.3813212407775373</v>
      </c>
      <c r="L17" s="21">
        <f>STDEVA(L2:L11)</f>
        <v>1.8973665961010269</v>
      </c>
      <c r="M17" s="21">
        <f>STDEVA(M2:M11)</f>
        <v>21.369760566432809</v>
      </c>
      <c r="N17" s="21">
        <f>STDEVA(N2:N11)</f>
        <v>7.9056941504209481</v>
      </c>
      <c r="O17" s="21">
        <f>STDEVA(O2:O11)</f>
        <v>2.913569784454956</v>
      </c>
      <c r="P17" s="21">
        <f>STDEVA(P2:P11)</f>
        <v>58.032557911725533</v>
      </c>
      <c r="Q17" s="21">
        <f>STDEVA(Q2:Q11)</f>
        <v>5.2078999819718375</v>
      </c>
    </row>
    <row r="18" spans="1:17">
      <c r="A18" s="24" t="s">
        <v>49</v>
      </c>
      <c r="B18">
        <f>MEDIAN(B2:B11)</f>
        <v>7.5</v>
      </c>
      <c r="C18">
        <f>MEDIAN(C2:C11)</f>
        <v>14.5</v>
      </c>
      <c r="D18">
        <f>MEDIAN(D2:D11)</f>
        <v>16.5</v>
      </c>
      <c r="E18">
        <f>MEDIAN(E2:E11)</f>
        <v>9.5</v>
      </c>
      <c r="F18">
        <f>MEDIAN(F2:F11)</f>
        <v>20</v>
      </c>
      <c r="G18">
        <f>MEDIAN(G2:G11)</f>
        <v>102.5</v>
      </c>
      <c r="H18">
        <f>MEDIAN(H2:H11)</f>
        <v>98</v>
      </c>
      <c r="I18">
        <f>MEDIAN(I2:I11)</f>
        <v>15.5</v>
      </c>
      <c r="J18">
        <f>MEDIAN(J2:J11)</f>
        <v>16</v>
      </c>
      <c r="K18">
        <f>MEDIAN(K2:K11)</f>
        <v>17.5</v>
      </c>
      <c r="L18">
        <f>MEDIAN(L2:L11)</f>
        <v>9</v>
      </c>
      <c r="M18">
        <f>MEDIAN(M2:M11)</f>
        <v>100</v>
      </c>
      <c r="N18">
        <f>MEDIAN(N2:N11)</f>
        <v>35</v>
      </c>
      <c r="O18">
        <f>MEDIAN(O2:O11)</f>
        <v>19</v>
      </c>
      <c r="P18">
        <f>MEDIAN(P2:P11)</f>
        <v>190</v>
      </c>
      <c r="Q18">
        <f>MEDIAN(Q2:Q11)</f>
        <v>25</v>
      </c>
    </row>
    <row r="27" spans="1:17">
      <c r="A27" s="27" t="s">
        <v>20</v>
      </c>
      <c r="B27" s="27"/>
    </row>
    <row r="28" spans="1:17">
      <c r="A28" s="2" t="s">
        <v>32</v>
      </c>
      <c r="B28" s="3" t="s">
        <v>33</v>
      </c>
    </row>
    <row r="29" spans="1:17">
      <c r="A29" s="5">
        <v>0</v>
      </c>
      <c r="B29" s="2" t="s">
        <v>21</v>
      </c>
    </row>
    <row r="30" spans="1:17">
      <c r="A30" s="5">
        <v>0.6</v>
      </c>
      <c r="B30" s="2" t="s">
        <v>24</v>
      </c>
    </row>
    <row r="31" spans="1:17">
      <c r="A31" s="5">
        <v>0.63</v>
      </c>
      <c r="B31" s="2" t="s">
        <v>22</v>
      </c>
    </row>
    <row r="32" spans="1:17">
      <c r="A32" s="5">
        <v>0.67</v>
      </c>
      <c r="B32" s="2" t="s">
        <v>23</v>
      </c>
    </row>
    <row r="33" spans="1:2">
      <c r="A33" s="5">
        <v>0.7</v>
      </c>
      <c r="B33" s="2" t="s">
        <v>27</v>
      </c>
    </row>
    <row r="34" spans="1:2">
      <c r="A34" s="5">
        <v>0.73</v>
      </c>
      <c r="B34" s="2" t="s">
        <v>26</v>
      </c>
    </row>
    <row r="35" spans="1:2">
      <c r="A35" s="5">
        <v>0.77</v>
      </c>
      <c r="B35" s="2" t="s">
        <v>25</v>
      </c>
    </row>
    <row r="36" spans="1:2">
      <c r="A36" s="5">
        <v>0.8</v>
      </c>
      <c r="B36" s="2" t="s">
        <v>28</v>
      </c>
    </row>
    <row r="37" spans="1:2">
      <c r="A37" s="5">
        <v>0.83</v>
      </c>
      <c r="B37" s="2" t="s">
        <v>19</v>
      </c>
    </row>
    <row r="38" spans="1:2">
      <c r="A38" s="5">
        <v>0.87</v>
      </c>
      <c r="B38" s="2" t="s">
        <v>29</v>
      </c>
    </row>
    <row r="39" spans="1:2">
      <c r="A39" s="5">
        <v>0.9</v>
      </c>
      <c r="B39" s="2" t="s">
        <v>30</v>
      </c>
    </row>
    <row r="40" spans="1:2">
      <c r="A40" s="5">
        <v>0.93</v>
      </c>
      <c r="B40" s="2" t="s">
        <v>31</v>
      </c>
    </row>
  </sheetData>
  <mergeCells count="1">
    <mergeCell ref="A27:B27"/>
  </mergeCells>
  <phoneticPr fontId="8" type="noConversion"/>
  <conditionalFormatting sqref="B2:B11">
    <cfRule type="cellIs" dxfId="25" priority="33" operator="lessThan">
      <formula>6</formula>
    </cfRule>
  </conditionalFormatting>
  <conditionalFormatting sqref="C2:C11">
    <cfRule type="cellIs" dxfId="24" priority="28" operator="greaterThan">
      <formula>13</formula>
    </cfRule>
    <cfRule type="cellIs" dxfId="23" priority="31" operator="lessThan">
      <formula>10</formula>
    </cfRule>
    <cfRule type="cellIs" dxfId="22" priority="32" operator="lessThan">
      <formula>7.5</formula>
    </cfRule>
  </conditionalFormatting>
  <conditionalFormatting sqref="D2:D11">
    <cfRule type="cellIs" dxfId="21" priority="27" operator="greaterThan">
      <formula>15</formula>
    </cfRule>
    <cfRule type="cellIs" dxfId="20" priority="30" operator="lessThan">
      <formula>10</formula>
    </cfRule>
  </conditionalFormatting>
  <conditionalFormatting sqref="E2:E11">
    <cfRule type="cellIs" dxfId="19" priority="26" operator="greaterThan">
      <formula>7</formula>
    </cfRule>
  </conditionalFormatting>
  <conditionalFormatting sqref="G2:G11">
    <cfRule type="cellIs" dxfId="18" priority="23" operator="lessThan">
      <formula>90</formula>
    </cfRule>
    <cfRule type="cellIs" dxfId="17" priority="24" operator="greaterThan">
      <formula>110</formula>
    </cfRule>
  </conditionalFormatting>
  <conditionalFormatting sqref="F2:F11">
    <cfRule type="cellIs" dxfId="16" priority="20" operator="greaterThan">
      <formula>21</formula>
    </cfRule>
  </conditionalFormatting>
  <conditionalFormatting sqref="H3:H11">
    <cfRule type="cellIs" dxfId="15" priority="18" operator="lessThan">
      <formula>80</formula>
    </cfRule>
    <cfRule type="cellIs" dxfId="14" priority="19" operator="greaterThan">
      <formula>105</formula>
    </cfRule>
  </conditionalFormatting>
  <conditionalFormatting sqref="I3:I11 K3:K11 O3:O11">
    <cfRule type="cellIs" dxfId="13" priority="16" operator="lessThan">
      <formula>7</formula>
    </cfRule>
    <cfRule type="cellIs" dxfId="12" priority="17" operator="greaterThan">
      <formula>16</formula>
    </cfRule>
  </conditionalFormatting>
  <conditionalFormatting sqref="J3:J11">
    <cfRule type="cellIs" dxfId="11" priority="14" operator="lessThan">
      <formula>12</formula>
    </cfRule>
    <cfRule type="cellIs" dxfId="10" priority="15" operator="greaterThan">
      <formula>17</formula>
    </cfRule>
  </conditionalFormatting>
  <conditionalFormatting sqref="L3:L11">
    <cfRule type="cellIs" dxfId="9" priority="12" operator="greaterThan">
      <formula>9</formula>
    </cfRule>
    <cfRule type="cellIs" dxfId="8" priority="13" operator="greaterThan">
      <formula>9</formula>
    </cfRule>
  </conditionalFormatting>
  <conditionalFormatting sqref="M2:M11">
    <cfRule type="cellIs" dxfId="7" priority="10" operator="lessThan">
      <formula>70</formula>
    </cfRule>
    <cfRule type="cellIs" dxfId="6" priority="11" operator="greaterThan">
      <formula>105</formula>
    </cfRule>
  </conditionalFormatting>
  <conditionalFormatting sqref="N2:N11">
    <cfRule type="cellIs" dxfId="5" priority="8" operator="greaterThan">
      <formula>35</formula>
    </cfRule>
    <cfRule type="cellIs" dxfId="4" priority="9" operator="greaterThan">
      <formula>35</formula>
    </cfRule>
  </conditionalFormatting>
  <conditionalFormatting sqref="P2:P11">
    <cfRule type="cellIs" dxfId="3" priority="7" operator="greaterThan">
      <formula>175</formula>
    </cfRule>
  </conditionalFormatting>
  <conditionalFormatting sqref="Q2:Q11">
    <cfRule type="cellIs" dxfId="2" priority="2" operator="greaterThan">
      <formula>27</formula>
    </cfRule>
    <cfRule type="cellIs" dxfId="1" priority="3" operator="greaterThan">
      <formula>27</formula>
    </cfRule>
    <cfRule type="cellIs" dxfId="0" priority="4" operator="lessThan">
      <formula>20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21" max="21" width="16.832031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Class!A10</f>
        <v>Smith, Laura</v>
      </c>
      <c r="B2" s="9">
        <f>Class!B10</f>
        <v>5</v>
      </c>
      <c r="C2" s="9">
        <f>Class!C10</f>
        <v>10</v>
      </c>
      <c r="D2" s="9">
        <f>Class!D10</f>
        <v>10</v>
      </c>
      <c r="E2" s="9">
        <f>Class!E10</f>
        <v>10</v>
      </c>
      <c r="F2" s="9">
        <f>Class!F10</f>
        <v>25</v>
      </c>
      <c r="G2" s="9">
        <f>Class!G10</f>
        <v>75</v>
      </c>
      <c r="H2" s="9">
        <f>Class!H10</f>
        <v>120</v>
      </c>
      <c r="I2" s="9">
        <f>Class!I10</f>
        <v>20</v>
      </c>
      <c r="J2" s="9">
        <f>Class!J10</f>
        <v>20</v>
      </c>
      <c r="K2" s="9">
        <f>Class!K10</f>
        <v>20</v>
      </c>
      <c r="L2" s="9">
        <f>Class!L10</f>
        <v>7</v>
      </c>
      <c r="M2" s="9">
        <f>Class!M10</f>
        <v>115</v>
      </c>
      <c r="N2" s="9">
        <f>Class!N10</f>
        <v>30</v>
      </c>
      <c r="O2" s="9">
        <f>Class!O10</f>
        <v>15</v>
      </c>
      <c r="P2" s="9">
        <f>Class!P10</f>
        <v>95</v>
      </c>
      <c r="Q2" s="9">
        <f>Class!Q10</f>
        <v>30</v>
      </c>
      <c r="R2" s="9"/>
      <c r="S2" s="9">
        <f>Class!S10</f>
        <v>607</v>
      </c>
      <c r="T2" s="9"/>
      <c r="U2" s="9">
        <f>Class!U10</f>
        <v>0.71411764705882352</v>
      </c>
      <c r="V2" s="9" t="str">
        <f>Class!V10</f>
        <v>C-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0.5</v>
      </c>
      <c r="C6" s="13">
        <f t="shared" ref="C6:Q6" si="0">C2/C5</f>
        <v>0.66666666666666663</v>
      </c>
      <c r="D6" s="13">
        <f t="shared" si="0"/>
        <v>0.5</v>
      </c>
      <c r="E6" s="13">
        <f t="shared" si="0"/>
        <v>1</v>
      </c>
      <c r="F6" s="13">
        <f t="shared" si="0"/>
        <v>1</v>
      </c>
      <c r="G6" s="13">
        <f t="shared" si="0"/>
        <v>0.625</v>
      </c>
      <c r="H6" s="13">
        <f t="shared" si="0"/>
        <v>1</v>
      </c>
      <c r="I6" s="13">
        <f t="shared" si="0"/>
        <v>1</v>
      </c>
      <c r="J6" s="13">
        <f t="shared" si="0"/>
        <v>1</v>
      </c>
      <c r="K6" s="13">
        <f t="shared" si="0"/>
        <v>1</v>
      </c>
      <c r="L6" s="13">
        <f t="shared" si="0"/>
        <v>0.7</v>
      </c>
      <c r="M6" s="13">
        <f t="shared" si="0"/>
        <v>0.95833333333333337</v>
      </c>
      <c r="N6" s="13">
        <f t="shared" si="0"/>
        <v>0.75</v>
      </c>
      <c r="O6" s="13">
        <f t="shared" si="0"/>
        <v>0.75</v>
      </c>
      <c r="P6" s="13">
        <f t="shared" si="0"/>
        <v>0.38</v>
      </c>
      <c r="Q6" s="13">
        <f t="shared" si="0"/>
        <v>1</v>
      </c>
      <c r="R6" s="13"/>
      <c r="S6" s="13">
        <f>S2/S5</f>
        <v>0.71411764705882352</v>
      </c>
      <c r="T6" s="9"/>
      <c r="U6" s="9"/>
      <c r="V6" s="9"/>
    </row>
    <row r="7" spans="1:22">
      <c r="A7" s="17" t="s">
        <v>46</v>
      </c>
      <c r="B7" s="19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9"/>
      <c r="S7" s="9"/>
      <c r="T7" s="9"/>
      <c r="U7" s="9"/>
      <c r="V7" s="9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21" max="21" width="16.6640625" bestFit="1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Class!A11</f>
        <v>Williams, Liam</v>
      </c>
      <c r="B2" s="9">
        <f>Class!B11</f>
        <v>10</v>
      </c>
      <c r="C2" s="9">
        <f>Class!C11</f>
        <v>15</v>
      </c>
      <c r="D2" s="9">
        <f>Class!D11</f>
        <v>19</v>
      </c>
      <c r="E2" s="9">
        <f>Class!E11</f>
        <v>10</v>
      </c>
      <c r="F2" s="9">
        <f>Class!F11</f>
        <v>20</v>
      </c>
      <c r="G2" s="9">
        <f>Class!G11</f>
        <v>120</v>
      </c>
      <c r="H2" s="9">
        <f>Class!H11</f>
        <v>110</v>
      </c>
      <c r="I2" s="9">
        <f>Class!I11</f>
        <v>15</v>
      </c>
      <c r="J2" s="9">
        <f>Class!J11</f>
        <v>15</v>
      </c>
      <c r="K2" s="9">
        <f>Class!K11</f>
        <v>20</v>
      </c>
      <c r="L2" s="9">
        <f>Class!L11</f>
        <v>10</v>
      </c>
      <c r="M2" s="9">
        <f>Class!M11</f>
        <v>110</v>
      </c>
      <c r="N2" s="9">
        <f>Class!N11</f>
        <v>35</v>
      </c>
      <c r="O2" s="9">
        <f>Class!O11</f>
        <v>20</v>
      </c>
      <c r="P2" s="9">
        <f>Class!P11</f>
        <v>250</v>
      </c>
      <c r="Q2" s="9">
        <f>Class!Q11</f>
        <v>25</v>
      </c>
      <c r="R2" s="9"/>
      <c r="S2" s="9">
        <f>Class!S11</f>
        <v>804</v>
      </c>
      <c r="T2" s="9"/>
      <c r="U2" s="9">
        <f>Class!U11</f>
        <v>0.94588235294117651</v>
      </c>
      <c r="V2" s="9" t="str">
        <f>Class!V11</f>
        <v>A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1</v>
      </c>
      <c r="C6" s="13">
        <f t="shared" ref="C6:S6" si="0">C2/C5</f>
        <v>1</v>
      </c>
      <c r="D6" s="13">
        <f t="shared" si="0"/>
        <v>0.95</v>
      </c>
      <c r="E6" s="13">
        <f t="shared" si="0"/>
        <v>1</v>
      </c>
      <c r="F6" s="13">
        <f t="shared" si="0"/>
        <v>0.8</v>
      </c>
      <c r="G6" s="13">
        <f t="shared" si="0"/>
        <v>1</v>
      </c>
      <c r="H6" s="13">
        <f t="shared" si="0"/>
        <v>0.91666666666666663</v>
      </c>
      <c r="I6" s="13">
        <f t="shared" si="0"/>
        <v>0.75</v>
      </c>
      <c r="J6" s="13">
        <f t="shared" si="0"/>
        <v>0.75</v>
      </c>
      <c r="K6" s="13">
        <f t="shared" si="0"/>
        <v>1</v>
      </c>
      <c r="L6" s="13">
        <f t="shared" si="0"/>
        <v>1</v>
      </c>
      <c r="M6" s="13">
        <f t="shared" si="0"/>
        <v>0.91666666666666663</v>
      </c>
      <c r="N6" s="13">
        <f t="shared" si="0"/>
        <v>0.875</v>
      </c>
      <c r="O6" s="13">
        <f t="shared" si="0"/>
        <v>1</v>
      </c>
      <c r="P6" s="13">
        <f t="shared" si="0"/>
        <v>1</v>
      </c>
      <c r="Q6" s="13">
        <f t="shared" si="0"/>
        <v>0.83333333333333337</v>
      </c>
      <c r="R6" s="13"/>
      <c r="S6" s="13">
        <f t="shared" si="0"/>
        <v>0.94588235294117651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2" zoomScale="75" zoomScaleNormal="75" zoomScalePageLayoutView="75" workbookViewId="0">
      <selection activeCell="C39" sqref="C39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0" max="20" width="13.1640625" customWidth="1"/>
    <col min="21" max="21" width="16.664062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2" t="s">
        <v>17</v>
      </c>
      <c r="T1" s="2"/>
      <c r="U1" s="2" t="s">
        <v>18</v>
      </c>
      <c r="V1" s="2" t="s">
        <v>33</v>
      </c>
    </row>
    <row r="2" spans="1:22">
      <c r="A2" s="2" t="str">
        <f>Class!A2</f>
        <v>Allen, John</v>
      </c>
      <c r="B2" s="25">
        <f>Class!B2</f>
        <v>9</v>
      </c>
      <c r="C2" s="25">
        <f>Class!C2</f>
        <v>15</v>
      </c>
      <c r="D2" s="2">
        <f>Class!D2</f>
        <v>15</v>
      </c>
      <c r="E2" s="25">
        <f>Class!E2</f>
        <v>10</v>
      </c>
      <c r="F2" s="25">
        <f>Class!F2</f>
        <v>24</v>
      </c>
      <c r="G2" s="2">
        <f>Class!G2</f>
        <v>105</v>
      </c>
      <c r="H2" s="26">
        <f>Class!H2</f>
        <v>95</v>
      </c>
      <c r="I2" s="25">
        <f>Class!I2</f>
        <v>20</v>
      </c>
      <c r="J2" s="26">
        <f>Class!J2</f>
        <v>14</v>
      </c>
      <c r="K2" s="2">
        <f>Class!K2</f>
        <v>17</v>
      </c>
      <c r="L2" s="25">
        <f>Class!L2</f>
        <v>10</v>
      </c>
      <c r="M2" s="26">
        <f>Class!M2</f>
        <v>100</v>
      </c>
      <c r="N2" s="2">
        <f>Class!N2</f>
        <v>35</v>
      </c>
      <c r="O2" s="25">
        <f>Class!O2</f>
        <v>20</v>
      </c>
      <c r="P2" s="25">
        <f>Class!P2</f>
        <v>235</v>
      </c>
      <c r="Q2" s="2">
        <f>Class!Q2</f>
        <v>25</v>
      </c>
      <c r="R2" s="2"/>
      <c r="S2" s="2">
        <f>Class!S2</f>
        <v>749</v>
      </c>
      <c r="T2" s="2"/>
      <c r="U2" s="2">
        <f>Class!U2</f>
        <v>0.88117647058823534</v>
      </c>
      <c r="V2" s="2" t="str">
        <f>Class!V2</f>
        <v>B+</v>
      </c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2" t="s">
        <v>17</v>
      </c>
      <c r="B5" s="2">
        <v>10</v>
      </c>
      <c r="C5" s="2">
        <v>15</v>
      </c>
      <c r="D5" s="2">
        <v>20</v>
      </c>
      <c r="E5" s="2">
        <v>10</v>
      </c>
      <c r="F5" s="2">
        <v>25</v>
      </c>
      <c r="G5" s="2">
        <v>120</v>
      </c>
      <c r="H5" s="2">
        <v>120</v>
      </c>
      <c r="I5" s="2">
        <v>20</v>
      </c>
      <c r="J5" s="2">
        <v>20</v>
      </c>
      <c r="K5" s="2">
        <v>20</v>
      </c>
      <c r="L5" s="2">
        <v>10</v>
      </c>
      <c r="M5" s="2">
        <v>120</v>
      </c>
      <c r="N5" s="2">
        <v>40</v>
      </c>
      <c r="O5" s="2">
        <v>20</v>
      </c>
      <c r="P5" s="2">
        <v>250</v>
      </c>
      <c r="Q5" s="2">
        <v>30</v>
      </c>
      <c r="R5" s="2"/>
      <c r="S5" s="2">
        <f>B5+C5+D5+E5+F5+G5+H5+I5+J5+K5+L5+M5+N5+O5+P5+Q5</f>
        <v>850</v>
      </c>
      <c r="T5" s="2"/>
      <c r="U5" s="3">
        <f>S5/S5</f>
        <v>1</v>
      </c>
      <c r="V5" s="2"/>
    </row>
    <row r="6" spans="1:22">
      <c r="A6" s="7" t="s">
        <v>45</v>
      </c>
      <c r="B6" s="13">
        <f>B2/B5</f>
        <v>0.9</v>
      </c>
      <c r="C6" s="13">
        <f t="shared" ref="C6:S6" si="0">C2/C5</f>
        <v>1</v>
      </c>
      <c r="D6" s="13">
        <f t="shared" si="0"/>
        <v>0.75</v>
      </c>
      <c r="E6" s="13">
        <f t="shared" si="0"/>
        <v>1</v>
      </c>
      <c r="F6" s="13">
        <f t="shared" si="0"/>
        <v>0.96</v>
      </c>
      <c r="G6" s="13">
        <f t="shared" si="0"/>
        <v>0.875</v>
      </c>
      <c r="H6" s="13">
        <f t="shared" si="0"/>
        <v>0.79166666666666663</v>
      </c>
      <c r="I6" s="13">
        <f t="shared" si="0"/>
        <v>1</v>
      </c>
      <c r="J6" s="13">
        <f t="shared" si="0"/>
        <v>0.7</v>
      </c>
      <c r="K6" s="13">
        <f t="shared" si="0"/>
        <v>0.85</v>
      </c>
      <c r="L6" s="13">
        <f t="shared" si="0"/>
        <v>1</v>
      </c>
      <c r="M6" s="13">
        <f t="shared" si="0"/>
        <v>0.83333333333333337</v>
      </c>
      <c r="N6" s="13">
        <f t="shared" si="0"/>
        <v>0.875</v>
      </c>
      <c r="O6" s="13">
        <f t="shared" si="0"/>
        <v>1</v>
      </c>
      <c r="P6" s="13">
        <f t="shared" si="0"/>
        <v>0.94</v>
      </c>
      <c r="Q6" s="13">
        <f t="shared" si="0"/>
        <v>0.83333333333333337</v>
      </c>
      <c r="R6" s="13"/>
      <c r="S6" s="13">
        <f t="shared" si="0"/>
        <v>0.88117647058823534</v>
      </c>
      <c r="T6" s="13"/>
      <c r="U6" s="13">
        <f t="shared" ref="U6" si="1">U2/U5</f>
        <v>0.88117647058823534</v>
      </c>
      <c r="V6" s="7"/>
    </row>
    <row r="7" spans="1:22">
      <c r="A7" s="14" t="str">
        <f>Class!A16</f>
        <v>Class Percent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4"/>
      <c r="S7" s="14"/>
      <c r="T7" s="14"/>
      <c r="U7" s="14"/>
      <c r="V7" s="7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/>
      <c r="S1" s="4" t="s">
        <v>17</v>
      </c>
      <c r="T1" s="4"/>
      <c r="U1" s="4" t="s">
        <v>18</v>
      </c>
      <c r="V1" s="4" t="s">
        <v>33</v>
      </c>
    </row>
    <row r="2" spans="1:22">
      <c r="A2" s="4" t="str">
        <f>Class!A3</f>
        <v>Baker, James</v>
      </c>
      <c r="B2" s="4">
        <f>Class!B3</f>
        <v>7</v>
      </c>
      <c r="C2" s="4">
        <f>Class!C3</f>
        <v>14</v>
      </c>
      <c r="D2" s="25">
        <f>Class!D3</f>
        <v>20</v>
      </c>
      <c r="E2" s="4">
        <f>Class!E3</f>
        <v>9</v>
      </c>
      <c r="F2" s="25">
        <f>Class!F3</f>
        <v>25</v>
      </c>
      <c r="G2" s="26">
        <f>Class!G3</f>
        <v>90</v>
      </c>
      <c r="H2" s="25">
        <f>Class!H3</f>
        <v>115</v>
      </c>
      <c r="I2" s="4">
        <f>Class!I3</f>
        <v>16</v>
      </c>
      <c r="J2" s="25">
        <f>Class!J3</f>
        <v>20</v>
      </c>
      <c r="K2" s="4">
        <f>Class!K3</f>
        <v>15</v>
      </c>
      <c r="L2" s="4">
        <f>Class!L3</f>
        <v>8</v>
      </c>
      <c r="M2" s="25">
        <f>Class!M3</f>
        <v>120</v>
      </c>
      <c r="N2" s="25">
        <f>Class!N3</f>
        <v>40</v>
      </c>
      <c r="O2" s="4">
        <f>Class!O3</f>
        <v>15</v>
      </c>
      <c r="P2" s="26">
        <f>Class!P3</f>
        <v>200</v>
      </c>
      <c r="Q2" s="25">
        <f>Class!Q3</f>
        <v>30</v>
      </c>
      <c r="R2" s="4"/>
      <c r="S2" s="4">
        <f>Class!S3</f>
        <v>744</v>
      </c>
      <c r="T2" s="4"/>
      <c r="U2" s="4">
        <f>Class!U3</f>
        <v>0.87529411764705878</v>
      </c>
      <c r="V2" s="4" t="str">
        <f>Class!V3</f>
        <v>B+</v>
      </c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4" t="str">
        <f>Class!A13</f>
        <v>Total Points</v>
      </c>
      <c r="B5" s="4">
        <f>Class!B13</f>
        <v>10</v>
      </c>
      <c r="C5" s="4">
        <f>Class!C13</f>
        <v>15</v>
      </c>
      <c r="D5" s="4">
        <f>Class!D13</f>
        <v>20</v>
      </c>
      <c r="E5" s="4">
        <f>Class!E13</f>
        <v>10</v>
      </c>
      <c r="F5" s="4">
        <f>Class!F13</f>
        <v>25</v>
      </c>
      <c r="G5" s="4">
        <f>Class!G13</f>
        <v>120</v>
      </c>
      <c r="H5" s="4">
        <f>Class!H13</f>
        <v>120</v>
      </c>
      <c r="I5" s="4">
        <f>Class!I13</f>
        <v>20</v>
      </c>
      <c r="J5" s="4">
        <f>Class!J13</f>
        <v>20</v>
      </c>
      <c r="K5" s="4">
        <f>Class!K13</f>
        <v>20</v>
      </c>
      <c r="L5" s="4">
        <f>Class!L13</f>
        <v>10</v>
      </c>
      <c r="M5" s="4">
        <f>Class!M13</f>
        <v>120</v>
      </c>
      <c r="N5" s="4">
        <f>Class!N13</f>
        <v>40</v>
      </c>
      <c r="O5" s="4">
        <f>Class!O13</f>
        <v>20</v>
      </c>
      <c r="P5" s="4">
        <f>Class!P13</f>
        <v>250</v>
      </c>
      <c r="Q5" s="4">
        <f>Class!Q13</f>
        <v>30</v>
      </c>
      <c r="R5" s="4"/>
      <c r="S5" s="4">
        <f>Class!S13</f>
        <v>850</v>
      </c>
      <c r="T5" s="4"/>
      <c r="U5" s="4"/>
      <c r="V5" s="4"/>
    </row>
    <row r="6" spans="1:22">
      <c r="A6" s="7" t="s">
        <v>47</v>
      </c>
      <c r="B6" s="13">
        <f>B2/B5</f>
        <v>0.7</v>
      </c>
      <c r="C6" s="13">
        <f t="shared" ref="C6:S6" si="0">C2/C5</f>
        <v>0.93333333333333335</v>
      </c>
      <c r="D6" s="13">
        <f t="shared" si="0"/>
        <v>1</v>
      </c>
      <c r="E6" s="13">
        <f t="shared" si="0"/>
        <v>0.9</v>
      </c>
      <c r="F6" s="13">
        <f t="shared" si="0"/>
        <v>1</v>
      </c>
      <c r="G6" s="13">
        <f t="shared" si="0"/>
        <v>0.75</v>
      </c>
      <c r="H6" s="13">
        <f t="shared" si="0"/>
        <v>0.95833333333333337</v>
      </c>
      <c r="I6" s="13">
        <f t="shared" si="0"/>
        <v>0.8</v>
      </c>
      <c r="J6" s="13">
        <f t="shared" si="0"/>
        <v>1</v>
      </c>
      <c r="K6" s="13">
        <f t="shared" si="0"/>
        <v>0.75</v>
      </c>
      <c r="L6" s="13">
        <f t="shared" si="0"/>
        <v>0.8</v>
      </c>
      <c r="M6" s="13">
        <f t="shared" si="0"/>
        <v>1</v>
      </c>
      <c r="N6" s="13">
        <f t="shared" si="0"/>
        <v>1</v>
      </c>
      <c r="O6" s="13">
        <f t="shared" si="0"/>
        <v>0.75</v>
      </c>
      <c r="P6" s="13">
        <f t="shared" si="0"/>
        <v>0.8</v>
      </c>
      <c r="Q6" s="13">
        <f t="shared" si="0"/>
        <v>1</v>
      </c>
      <c r="R6" s="13"/>
      <c r="S6" s="13">
        <f t="shared" si="0"/>
        <v>0.87529411764705878</v>
      </c>
      <c r="T6" s="7"/>
      <c r="U6" s="7"/>
      <c r="V6" s="7"/>
    </row>
    <row r="7" spans="1:22">
      <c r="A7" s="14" t="str">
        <f>Class!A16</f>
        <v>Class Percent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3"/>
      <c r="S7" s="13"/>
      <c r="T7" s="14"/>
      <c r="U7" s="14"/>
      <c r="V7" s="14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/>
      <c r="S1" s="9" t="s">
        <v>17</v>
      </c>
      <c r="T1" s="9"/>
      <c r="U1" s="9" t="s">
        <v>18</v>
      </c>
      <c r="V1" s="9" t="s">
        <v>33</v>
      </c>
    </row>
    <row r="2" spans="1:22">
      <c r="A2" s="9" t="str">
        <f>Class!A4</f>
        <v>Cole, Kate</v>
      </c>
      <c r="B2" s="9">
        <f>Class!B4</f>
        <v>8</v>
      </c>
      <c r="C2" s="25">
        <f>Class!C4</f>
        <v>15</v>
      </c>
      <c r="D2" s="9">
        <f>Class!D4</f>
        <v>19</v>
      </c>
      <c r="E2" s="9">
        <f>Class!E4</f>
        <v>10</v>
      </c>
      <c r="F2" s="26">
        <f>Class!F4</f>
        <v>12</v>
      </c>
      <c r="G2" s="25">
        <f>Class!G4</f>
        <v>120</v>
      </c>
      <c r="H2" s="9">
        <f>Class!H4</f>
        <v>96</v>
      </c>
      <c r="I2" s="9">
        <f>Class!I4</f>
        <v>19</v>
      </c>
      <c r="J2" s="9">
        <f>Class!J4</f>
        <v>19</v>
      </c>
      <c r="K2" s="25">
        <f>Class!K4</f>
        <v>20</v>
      </c>
      <c r="L2" s="25">
        <f>Class!L4</f>
        <v>10</v>
      </c>
      <c r="M2" s="26">
        <f>Class!M4</f>
        <v>95</v>
      </c>
      <c r="N2" s="26">
        <f>Class!N4</f>
        <v>25</v>
      </c>
      <c r="O2" s="25">
        <f>Class!O4</f>
        <v>20</v>
      </c>
      <c r="P2" s="25">
        <f>Class!P4</f>
        <v>250</v>
      </c>
      <c r="Q2" s="9">
        <f>Class!Q4</f>
        <v>25</v>
      </c>
      <c r="R2" s="9"/>
      <c r="S2" s="9">
        <f>Class!S4</f>
        <v>763</v>
      </c>
      <c r="T2" s="9"/>
      <c r="U2" s="9">
        <f>Class!U4</f>
        <v>0.89764705882352946</v>
      </c>
      <c r="V2" s="9" t="str">
        <f>Class!V4</f>
        <v>B+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9" t="s">
        <v>47</v>
      </c>
      <c r="B6" s="14">
        <f>B2/B5</f>
        <v>0.8</v>
      </c>
      <c r="C6" s="14">
        <f t="shared" ref="C6:S6" si="0">C2/C5</f>
        <v>1</v>
      </c>
      <c r="D6" s="14">
        <f t="shared" si="0"/>
        <v>0.95</v>
      </c>
      <c r="E6" s="14">
        <f t="shared" si="0"/>
        <v>1</v>
      </c>
      <c r="F6" s="14">
        <f t="shared" si="0"/>
        <v>0.48</v>
      </c>
      <c r="G6" s="14">
        <f t="shared" si="0"/>
        <v>1</v>
      </c>
      <c r="H6" s="14">
        <f t="shared" si="0"/>
        <v>0.8</v>
      </c>
      <c r="I6" s="14">
        <f t="shared" si="0"/>
        <v>0.95</v>
      </c>
      <c r="J6" s="14">
        <f t="shared" si="0"/>
        <v>0.95</v>
      </c>
      <c r="K6" s="14">
        <f t="shared" si="0"/>
        <v>1</v>
      </c>
      <c r="L6" s="14">
        <f t="shared" si="0"/>
        <v>1</v>
      </c>
      <c r="M6" s="14">
        <f t="shared" si="0"/>
        <v>0.79166666666666663</v>
      </c>
      <c r="N6" s="14">
        <f t="shared" si="0"/>
        <v>0.625</v>
      </c>
      <c r="O6" s="14">
        <f t="shared" si="0"/>
        <v>1</v>
      </c>
      <c r="P6" s="14">
        <f t="shared" si="0"/>
        <v>1</v>
      </c>
      <c r="Q6" s="14">
        <f t="shared" si="0"/>
        <v>0.83333333333333337</v>
      </c>
      <c r="R6" s="14"/>
      <c r="S6" s="14">
        <f t="shared" si="0"/>
        <v>0.89764705882352946</v>
      </c>
      <c r="T6" s="1"/>
      <c r="U6" s="1"/>
      <c r="V6" s="1"/>
    </row>
    <row r="7" spans="1:22">
      <c r="A7" s="14" t="str">
        <f>Class!A16</f>
        <v>Class Percent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C39" sqref="C39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/>
      <c r="S1" s="9" t="s">
        <v>17</v>
      </c>
      <c r="T1" s="9"/>
      <c r="U1" s="9" t="s">
        <v>18</v>
      </c>
      <c r="V1" s="9" t="s">
        <v>33</v>
      </c>
    </row>
    <row r="2" spans="1:27">
      <c r="A2" s="9" t="str">
        <f>Class!A5</f>
        <v>Collins, Michael</v>
      </c>
      <c r="B2" s="9">
        <f>Class!B5</f>
        <v>10</v>
      </c>
      <c r="C2" s="9">
        <f>Class!C5</f>
        <v>10</v>
      </c>
      <c r="D2" s="9">
        <f>Class!D5</f>
        <v>14</v>
      </c>
      <c r="E2" s="9">
        <f>Class!E5</f>
        <v>6</v>
      </c>
      <c r="F2" s="9">
        <f>Class!F5</f>
        <v>17</v>
      </c>
      <c r="G2" s="9">
        <f>Class!G5</f>
        <v>100</v>
      </c>
      <c r="H2" s="9">
        <f>Class!H5</f>
        <v>75</v>
      </c>
      <c r="I2" s="9">
        <f>Class!I5</f>
        <v>6</v>
      </c>
      <c r="J2" s="9">
        <f>Class!J5</f>
        <v>14</v>
      </c>
      <c r="K2" s="9">
        <f>Class!K5</f>
        <v>20</v>
      </c>
      <c r="L2" s="9">
        <f>Class!L5</f>
        <v>6</v>
      </c>
      <c r="M2" s="9">
        <f>Class!M5</f>
        <v>120</v>
      </c>
      <c r="N2" s="9">
        <f>Class!N5</f>
        <v>30</v>
      </c>
      <c r="O2" s="9">
        <f>Class!O5</f>
        <v>12</v>
      </c>
      <c r="P2" s="9">
        <f>Class!P5</f>
        <v>175</v>
      </c>
      <c r="Q2" s="9">
        <f>Class!Q5</f>
        <v>15</v>
      </c>
      <c r="R2" s="9"/>
      <c r="S2" s="9">
        <f>Class!S5</f>
        <v>630</v>
      </c>
      <c r="T2" s="9"/>
      <c r="U2" s="9">
        <f>Class!U5</f>
        <v>0.74117647058823533</v>
      </c>
      <c r="V2" s="9" t="str">
        <f>Class!V5</f>
        <v>C</v>
      </c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7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7">
      <c r="A6" s="9" t="s">
        <v>47</v>
      </c>
      <c r="B6" s="13">
        <f>B2/B5</f>
        <v>1</v>
      </c>
      <c r="C6" s="13">
        <f t="shared" ref="C6:S6" si="0">C2/C5</f>
        <v>0.66666666666666663</v>
      </c>
      <c r="D6" s="13">
        <f t="shared" si="0"/>
        <v>0.7</v>
      </c>
      <c r="E6" s="13">
        <f t="shared" si="0"/>
        <v>0.6</v>
      </c>
      <c r="F6" s="13">
        <f t="shared" si="0"/>
        <v>0.68</v>
      </c>
      <c r="G6" s="13">
        <f t="shared" si="0"/>
        <v>0.83333333333333337</v>
      </c>
      <c r="H6" s="13">
        <f t="shared" si="0"/>
        <v>0.625</v>
      </c>
      <c r="I6" s="13">
        <f t="shared" si="0"/>
        <v>0.3</v>
      </c>
      <c r="J6" s="13">
        <f t="shared" si="0"/>
        <v>0.7</v>
      </c>
      <c r="K6" s="13">
        <f t="shared" si="0"/>
        <v>1</v>
      </c>
      <c r="L6" s="13">
        <f t="shared" si="0"/>
        <v>0.6</v>
      </c>
      <c r="M6" s="13">
        <f t="shared" si="0"/>
        <v>1</v>
      </c>
      <c r="N6" s="13">
        <f t="shared" si="0"/>
        <v>0.75</v>
      </c>
      <c r="O6" s="13">
        <f t="shared" si="0"/>
        <v>0.6</v>
      </c>
      <c r="P6" s="13">
        <f t="shared" si="0"/>
        <v>0.7</v>
      </c>
      <c r="Q6" s="13">
        <f t="shared" si="0"/>
        <v>0.5</v>
      </c>
      <c r="R6" s="13"/>
      <c r="S6" s="13">
        <f t="shared" si="0"/>
        <v>0.74117647058823533</v>
      </c>
      <c r="T6" s="1"/>
      <c r="U6" s="1"/>
      <c r="V6" s="1"/>
    </row>
    <row r="7" spans="1:27">
      <c r="A7" s="14" t="str">
        <f>Class!A16</f>
        <v>Class Percent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4"/>
      <c r="S7" s="14"/>
      <c r="T7" s="14"/>
      <c r="U7" s="14"/>
      <c r="V7" s="14"/>
      <c r="W7" s="20"/>
      <c r="X7" s="20"/>
      <c r="Y7" s="20"/>
      <c r="Z7" s="20"/>
      <c r="AA7" s="20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A14" sqref="A14"/>
    </sheetView>
  </sheetViews>
  <sheetFormatPr baseColWidth="10" defaultRowHeight="15" x14ac:dyDescent="0"/>
  <cols>
    <col min="1" max="1" width="13.33203125" bestFit="1" customWidth="1"/>
    <col min="21" max="21" width="18.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Class!A6</f>
        <v>Davidson, Jane</v>
      </c>
      <c r="B2" s="9">
        <f>Class!B6</f>
        <v>5</v>
      </c>
      <c r="C2" s="9">
        <f>Class!C6</f>
        <v>8</v>
      </c>
      <c r="D2" s="9">
        <f>Class!D6</f>
        <v>9</v>
      </c>
      <c r="E2" s="9">
        <f>Class!E6</f>
        <v>10</v>
      </c>
      <c r="F2" s="9">
        <f>Class!F6</f>
        <v>25</v>
      </c>
      <c r="G2" s="9">
        <f>Class!G6</f>
        <v>97</v>
      </c>
      <c r="H2" s="9">
        <f>Class!H6</f>
        <v>35</v>
      </c>
      <c r="I2" s="9">
        <f>Class!I6</f>
        <v>20</v>
      </c>
      <c r="J2" s="9">
        <f>Class!J6</f>
        <v>20</v>
      </c>
      <c r="K2" s="9">
        <f>Class!K6</f>
        <v>15</v>
      </c>
      <c r="L2" s="9">
        <f>Class!L6</f>
        <v>8</v>
      </c>
      <c r="M2" s="9">
        <f>Class!M6</f>
        <v>75</v>
      </c>
      <c r="N2" s="9">
        <f>Class!N6</f>
        <v>15</v>
      </c>
      <c r="O2" s="9">
        <f>Class!O6</f>
        <v>16</v>
      </c>
      <c r="P2" s="9">
        <f>Class!P6</f>
        <v>150</v>
      </c>
      <c r="Q2" s="9">
        <f>Class!Q6</f>
        <v>30</v>
      </c>
      <c r="R2" s="9"/>
      <c r="S2" s="9">
        <f>Class!S6</f>
        <v>538</v>
      </c>
      <c r="T2" s="9"/>
      <c r="U2" s="9">
        <f>Class!U6</f>
        <v>0.63294117647058823</v>
      </c>
      <c r="V2" s="9" t="str">
        <f>Class!V6</f>
        <v>D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9" t="s">
        <v>47</v>
      </c>
      <c r="B6" s="13">
        <f>B2/B5</f>
        <v>0.5</v>
      </c>
      <c r="C6" s="13">
        <f t="shared" ref="C6:S6" si="0">C2/C5</f>
        <v>0.53333333333333333</v>
      </c>
      <c r="D6" s="13">
        <f t="shared" si="0"/>
        <v>0.45</v>
      </c>
      <c r="E6" s="13">
        <f t="shared" si="0"/>
        <v>1</v>
      </c>
      <c r="F6" s="13">
        <f t="shared" si="0"/>
        <v>1</v>
      </c>
      <c r="G6" s="13">
        <f t="shared" si="0"/>
        <v>0.80833333333333335</v>
      </c>
      <c r="H6" s="13">
        <f t="shared" si="0"/>
        <v>0.29166666666666669</v>
      </c>
      <c r="I6" s="13">
        <f t="shared" si="0"/>
        <v>1</v>
      </c>
      <c r="J6" s="13">
        <f t="shared" si="0"/>
        <v>1</v>
      </c>
      <c r="K6" s="13">
        <f t="shared" si="0"/>
        <v>0.75</v>
      </c>
      <c r="L6" s="13">
        <f t="shared" si="0"/>
        <v>0.8</v>
      </c>
      <c r="M6" s="13">
        <f t="shared" si="0"/>
        <v>0.625</v>
      </c>
      <c r="N6" s="13">
        <f t="shared" si="0"/>
        <v>0.375</v>
      </c>
      <c r="O6" s="13">
        <f t="shared" si="0"/>
        <v>0.8</v>
      </c>
      <c r="P6" s="13">
        <f t="shared" si="0"/>
        <v>0.6</v>
      </c>
      <c r="Q6" s="13">
        <f t="shared" si="0"/>
        <v>1</v>
      </c>
      <c r="R6" s="13"/>
      <c r="S6" s="13">
        <f t="shared" si="0"/>
        <v>0.63294117647058823</v>
      </c>
      <c r="T6" s="1"/>
      <c r="U6" s="1"/>
      <c r="V6" s="1"/>
    </row>
    <row r="7" spans="1:22">
      <c r="A7" s="14" t="str">
        <f>Class!A16</f>
        <v>Class Percent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21" max="21" width="16.66406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Class!A7</f>
        <v>James, Kelly</v>
      </c>
      <c r="B2" s="9">
        <f>Class!B7</f>
        <v>6</v>
      </c>
      <c r="C2" s="9">
        <f>Class!C7</f>
        <v>11</v>
      </c>
      <c r="D2" s="9">
        <f>Class!D7</f>
        <v>15</v>
      </c>
      <c r="E2" s="9">
        <f>Class!E7</f>
        <v>7</v>
      </c>
      <c r="F2" s="9">
        <f>Class!F7</f>
        <v>20</v>
      </c>
      <c r="G2" s="9">
        <f>Class!G7</f>
        <v>115</v>
      </c>
      <c r="H2" s="9">
        <f>Class!H7</f>
        <v>120</v>
      </c>
      <c r="I2" s="9">
        <f>Class!I7</f>
        <v>15</v>
      </c>
      <c r="J2" s="9">
        <f>Class!J7</f>
        <v>17</v>
      </c>
      <c r="K2" s="9">
        <f>Class!K7</f>
        <v>18</v>
      </c>
      <c r="L2" s="9">
        <f>Class!L7</f>
        <v>10</v>
      </c>
      <c r="M2" s="9">
        <f>Class!M7</f>
        <v>80</v>
      </c>
      <c r="N2" s="9">
        <f>Class!N7</f>
        <v>40</v>
      </c>
      <c r="O2" s="9">
        <f>Class!O7</f>
        <v>18</v>
      </c>
      <c r="P2" s="9">
        <f>Class!P7</f>
        <v>235</v>
      </c>
      <c r="Q2" s="9">
        <f>Class!Q7</f>
        <v>28</v>
      </c>
      <c r="R2" s="9"/>
      <c r="S2" s="9">
        <f>Class!S7</f>
        <v>755</v>
      </c>
      <c r="T2" s="9"/>
      <c r="U2" s="9">
        <f>Class!U7</f>
        <v>0.88823529411764701</v>
      </c>
      <c r="V2" s="9" t="str">
        <f>Class!V7</f>
        <v>B+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" t="s">
        <v>47</v>
      </c>
      <c r="B6" s="13">
        <f>B2/B5</f>
        <v>0.6</v>
      </c>
      <c r="C6" s="13">
        <f t="shared" ref="C6:S6" si="0">C2/C5</f>
        <v>0.73333333333333328</v>
      </c>
      <c r="D6" s="13">
        <f t="shared" si="0"/>
        <v>0.75</v>
      </c>
      <c r="E6" s="13">
        <f t="shared" si="0"/>
        <v>0.7</v>
      </c>
      <c r="F6" s="13">
        <f t="shared" si="0"/>
        <v>0.8</v>
      </c>
      <c r="G6" s="13">
        <f t="shared" si="0"/>
        <v>0.95833333333333337</v>
      </c>
      <c r="H6" s="13">
        <f t="shared" si="0"/>
        <v>1</v>
      </c>
      <c r="I6" s="13">
        <f t="shared" si="0"/>
        <v>0.75</v>
      </c>
      <c r="J6" s="13">
        <f t="shared" si="0"/>
        <v>0.85</v>
      </c>
      <c r="K6" s="13">
        <f t="shared" si="0"/>
        <v>0.9</v>
      </c>
      <c r="L6" s="13">
        <f t="shared" si="0"/>
        <v>1</v>
      </c>
      <c r="M6" s="13">
        <f t="shared" si="0"/>
        <v>0.66666666666666663</v>
      </c>
      <c r="N6" s="13">
        <f t="shared" si="0"/>
        <v>1</v>
      </c>
      <c r="O6" s="13">
        <f t="shared" si="0"/>
        <v>0.9</v>
      </c>
      <c r="P6" s="13">
        <f t="shared" si="0"/>
        <v>0.94</v>
      </c>
      <c r="Q6" s="13">
        <f t="shared" si="0"/>
        <v>0.93333333333333335</v>
      </c>
      <c r="R6" s="13"/>
      <c r="S6" s="13">
        <f t="shared" si="0"/>
        <v>0.88823529411764701</v>
      </c>
      <c r="T6" s="1"/>
      <c r="U6" s="1"/>
      <c r="V6" s="1"/>
    </row>
    <row r="7" spans="1:22">
      <c r="A7" s="14" t="s">
        <v>46</v>
      </c>
      <c r="B7" s="14">
        <f>Class!B16</f>
        <v>0.73</v>
      </c>
      <c r="C7" s="14">
        <f>Class!C16</f>
        <v>0.85333333333333339</v>
      </c>
      <c r="D7" s="14">
        <f>Class!D16</f>
        <v>0.79500000000000004</v>
      </c>
      <c r="E7" s="14">
        <f>Class!E16</f>
        <v>0.9</v>
      </c>
      <c r="F7" s="14">
        <f>Class!F16</f>
        <v>0.82799999999999996</v>
      </c>
      <c r="G7" s="14">
        <f>Class!G16</f>
        <v>0.84166666666666667</v>
      </c>
      <c r="H7" s="14">
        <f>Class!H16</f>
        <v>0.79416666666666669</v>
      </c>
      <c r="I7" s="14">
        <f>Class!I16</f>
        <v>0.79</v>
      </c>
      <c r="J7" s="14">
        <f>Class!J16</f>
        <v>0.82499999999999996</v>
      </c>
      <c r="K7" s="14">
        <f>Class!K16</f>
        <v>0.84499999999999997</v>
      </c>
      <c r="L7" s="14">
        <f>Class!L16</f>
        <v>0.84000000000000008</v>
      </c>
      <c r="M7" s="14">
        <f>Class!M16</f>
        <v>0.80833333333333335</v>
      </c>
      <c r="N7" s="14">
        <f>Class!N16</f>
        <v>0.8125</v>
      </c>
      <c r="O7" s="14">
        <f>Class!O16</f>
        <v>0.88000000000000012</v>
      </c>
      <c r="P7" s="14">
        <f>Class!P16</f>
        <v>0.748</v>
      </c>
      <c r="Q7" s="14">
        <f>Class!Q16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21" max="21" width="14.832031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Class!A8</f>
        <v>Jacobson, Allen</v>
      </c>
      <c r="B2" s="9">
        <f>Class!B8</f>
        <v>3</v>
      </c>
      <c r="C2" s="9">
        <f>Class!C8</f>
        <v>15</v>
      </c>
      <c r="D2" s="9">
        <f>Class!D8</f>
        <v>20</v>
      </c>
      <c r="E2" s="9">
        <f>Class!E8</f>
        <v>9</v>
      </c>
      <c r="F2" s="9">
        <f>Class!F8</f>
        <v>20</v>
      </c>
      <c r="G2" s="9">
        <f>Class!G8</f>
        <v>105</v>
      </c>
      <c r="H2" s="9">
        <f>Class!H8</f>
        <v>100</v>
      </c>
      <c r="I2" s="9">
        <f>Class!I8</f>
        <v>15</v>
      </c>
      <c r="J2" s="9">
        <f>Class!J8</f>
        <v>15</v>
      </c>
      <c r="K2" s="9">
        <f>Class!K8</f>
        <v>10</v>
      </c>
      <c r="L2" s="9">
        <f>Class!L8</f>
        <v>5</v>
      </c>
      <c r="M2" s="9">
        <f>Class!M8</f>
        <v>55</v>
      </c>
      <c r="N2" s="9">
        <f>Class!N8</f>
        <v>35</v>
      </c>
      <c r="O2" s="9">
        <f>Class!O8</f>
        <v>20</v>
      </c>
      <c r="P2" s="9">
        <f>Class!P8</f>
        <v>100</v>
      </c>
      <c r="Q2" s="9">
        <f>Class!Q8</f>
        <v>19</v>
      </c>
      <c r="R2" s="9"/>
      <c r="S2" s="9">
        <f>Class!S8</f>
        <v>546</v>
      </c>
      <c r="T2" s="9"/>
      <c r="U2" s="9">
        <f>Class!U8</f>
        <v>0.64235294117647057</v>
      </c>
      <c r="V2" s="9" t="str">
        <f>Class!V8</f>
        <v>D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0.3</v>
      </c>
      <c r="C6" s="13">
        <f t="shared" ref="C6:S6" si="0">C2/C5</f>
        <v>1</v>
      </c>
      <c r="D6" s="13">
        <f t="shared" si="0"/>
        <v>1</v>
      </c>
      <c r="E6" s="13">
        <f t="shared" si="0"/>
        <v>0.9</v>
      </c>
      <c r="F6" s="13">
        <f t="shared" si="0"/>
        <v>0.8</v>
      </c>
      <c r="G6" s="13">
        <f t="shared" si="0"/>
        <v>0.875</v>
      </c>
      <c r="H6" s="13">
        <f t="shared" si="0"/>
        <v>0.83333333333333337</v>
      </c>
      <c r="I6" s="13">
        <f t="shared" si="0"/>
        <v>0.75</v>
      </c>
      <c r="J6" s="13">
        <f t="shared" si="0"/>
        <v>0.75</v>
      </c>
      <c r="K6" s="13">
        <f t="shared" si="0"/>
        <v>0.5</v>
      </c>
      <c r="L6" s="13">
        <f t="shared" si="0"/>
        <v>0.5</v>
      </c>
      <c r="M6" s="13">
        <f t="shared" si="0"/>
        <v>0.45833333333333331</v>
      </c>
      <c r="N6" s="13">
        <f t="shared" si="0"/>
        <v>0.875</v>
      </c>
      <c r="O6" s="13">
        <f t="shared" si="0"/>
        <v>1</v>
      </c>
      <c r="P6" s="13">
        <f t="shared" si="0"/>
        <v>0.4</v>
      </c>
      <c r="Q6" s="13">
        <f t="shared" si="0"/>
        <v>0.6333333333333333</v>
      </c>
      <c r="R6" s="13"/>
      <c r="S6" s="13">
        <f t="shared" si="0"/>
        <v>0.64235294117647057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C39" sqref="C39"/>
    </sheetView>
  </sheetViews>
  <sheetFormatPr baseColWidth="10" defaultRowHeight="15" x14ac:dyDescent="0"/>
  <cols>
    <col min="21" max="21" width="16.16406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Class!A9</f>
        <v>Michaels, Hannah</v>
      </c>
      <c r="B2" s="9">
        <f>Class!B9</f>
        <v>10</v>
      </c>
      <c r="C2" s="9">
        <f>Class!C9</f>
        <v>15</v>
      </c>
      <c r="D2" s="9">
        <f>Class!D9</f>
        <v>18</v>
      </c>
      <c r="E2" s="9">
        <f>Class!E9</f>
        <v>9</v>
      </c>
      <c r="F2" s="9">
        <f>Class!F9</f>
        <v>19</v>
      </c>
      <c r="G2" s="9">
        <f>Class!G9</f>
        <v>83</v>
      </c>
      <c r="H2" s="9">
        <f>Class!H9</f>
        <v>87</v>
      </c>
      <c r="I2" s="9">
        <f>Class!I9</f>
        <v>12</v>
      </c>
      <c r="J2" s="9">
        <f>Class!J9</f>
        <v>11</v>
      </c>
      <c r="K2" s="9">
        <f>Class!K9</f>
        <v>14</v>
      </c>
      <c r="L2" s="9">
        <f>Class!L9</f>
        <v>10</v>
      </c>
      <c r="M2" s="9">
        <f>Class!M9</f>
        <v>100</v>
      </c>
      <c r="N2" s="9">
        <f>Class!N9</f>
        <v>40</v>
      </c>
      <c r="O2" s="9">
        <f>Class!O9</f>
        <v>20</v>
      </c>
      <c r="P2" s="9">
        <f>Class!P9</f>
        <v>180</v>
      </c>
      <c r="Q2" s="9">
        <f>Class!Q9</f>
        <v>20</v>
      </c>
      <c r="R2" s="9"/>
      <c r="S2" s="9">
        <f>Class!S9</f>
        <v>648</v>
      </c>
      <c r="T2" s="9"/>
      <c r="U2" s="9">
        <f>Class!U9</f>
        <v>0.76235294117647057</v>
      </c>
      <c r="V2" s="9" t="str">
        <f>Class!V9</f>
        <v>C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1</v>
      </c>
      <c r="C6" s="13">
        <f t="shared" ref="C6:S6" si="0">C2/C5</f>
        <v>1</v>
      </c>
      <c r="D6" s="13">
        <f t="shared" si="0"/>
        <v>0.9</v>
      </c>
      <c r="E6" s="13">
        <f t="shared" si="0"/>
        <v>0.9</v>
      </c>
      <c r="F6" s="13">
        <f t="shared" si="0"/>
        <v>0.76</v>
      </c>
      <c r="G6" s="13">
        <f t="shared" si="0"/>
        <v>0.69166666666666665</v>
      </c>
      <c r="H6" s="13">
        <f t="shared" si="0"/>
        <v>0.72499999999999998</v>
      </c>
      <c r="I6" s="13">
        <f t="shared" si="0"/>
        <v>0.6</v>
      </c>
      <c r="J6" s="13">
        <f t="shared" si="0"/>
        <v>0.55000000000000004</v>
      </c>
      <c r="K6" s="13">
        <f t="shared" si="0"/>
        <v>0.7</v>
      </c>
      <c r="L6" s="13">
        <f t="shared" si="0"/>
        <v>1</v>
      </c>
      <c r="M6" s="13">
        <f t="shared" si="0"/>
        <v>0.83333333333333337</v>
      </c>
      <c r="N6" s="13">
        <f t="shared" si="0"/>
        <v>1</v>
      </c>
      <c r="O6" s="13">
        <f t="shared" si="0"/>
        <v>1</v>
      </c>
      <c r="P6" s="13">
        <f t="shared" si="0"/>
        <v>0.72</v>
      </c>
      <c r="Q6" s="13">
        <f t="shared" si="0"/>
        <v>0.66666666666666663</v>
      </c>
      <c r="R6" s="13"/>
      <c r="S6" s="13">
        <f t="shared" si="0"/>
        <v>0.76235294117647057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Class</vt:lpstr>
      <vt:lpstr>John</vt:lpstr>
      <vt:lpstr>James</vt:lpstr>
      <vt:lpstr>Kate</vt:lpstr>
      <vt:lpstr>Michael</vt:lpstr>
      <vt:lpstr>Jane</vt:lpstr>
      <vt:lpstr>Kelly</vt:lpstr>
      <vt:lpstr>Allen</vt:lpstr>
      <vt:lpstr>Hannah</vt:lpstr>
      <vt:lpstr>Laura </vt:lpstr>
      <vt:lpstr>Liam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McGrew</dc:creator>
  <cp:lastModifiedBy>Danielle McGrew</cp:lastModifiedBy>
  <cp:lastPrinted>2016-10-12T23:51:34Z</cp:lastPrinted>
  <dcterms:created xsi:type="dcterms:W3CDTF">2016-09-13T16:34:39Z</dcterms:created>
  <dcterms:modified xsi:type="dcterms:W3CDTF">2016-12-05T16:15:01Z</dcterms:modified>
</cp:coreProperties>
</file>